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5476" windowWidth="15480" windowHeight="7995" activeTab="0"/>
  </bookViews>
  <sheets>
    <sheet name="Velocity" sheetId="1" r:id="rId1"/>
    <sheet name="Depth" sheetId="2" r:id="rId2"/>
  </sheets>
  <externalReferences>
    <externalReference r:id="rId5"/>
    <externalReference r:id="rId6"/>
    <externalReference r:id="rId7"/>
    <externalReference r:id="rId8"/>
  </externalReferences>
  <definedNames>
    <definedName name="_xlnm.Print_Area" localSheetId="1">'Depth'!$D$1:$E$8,'Depth'!$Q$1:$R$18,'Depth'!$AC$1:$AD$8,'Depth'!$AO$1:$AP$18,'Depth'!$D$19:$BK$39</definedName>
    <definedName name="_xlnm.Print_Area" localSheetId="0">'Velocity'!$D$1:$E$7,'Velocity'!$Q$1:$R$16,'Velocity'!$AC$1:$AD$7,'Velocity'!$AO$1:$AP$16,'Velocity'!$D$19:$BE$39</definedName>
  </definedNames>
  <calcPr fullCalcOnLoad="1"/>
</workbook>
</file>

<file path=xl/sharedStrings.xml><?xml version="1.0" encoding="utf-8"?>
<sst xmlns="http://schemas.openxmlformats.org/spreadsheetml/2006/main" count="186" uniqueCount="60">
  <si>
    <t>Stan TRPA mod Juv</t>
  </si>
  <si>
    <t>Stan AWG test Adult</t>
  </si>
  <si>
    <t>Stan TRPA mod B Adult</t>
  </si>
  <si>
    <t>tentative</t>
  </si>
  <si>
    <t>"Trout"</t>
  </si>
  <si>
    <t>MCVel</t>
  </si>
  <si>
    <t>juv(7-15)</t>
  </si>
  <si>
    <t>Depth</t>
  </si>
  <si>
    <t>adt(&gt;15)</t>
  </si>
  <si>
    <t>Rainbow Adult HSC</t>
  </si>
  <si>
    <t>Velocity</t>
  </si>
  <si>
    <t>0.03</t>
  </si>
  <si>
    <t>0.07</t>
  </si>
  <si>
    <t>0.12</t>
  </si>
  <si>
    <t>Rainbow Juvenile HSC</t>
  </si>
  <si>
    <t>UARP All Channel</t>
  </si>
  <si>
    <t>min &gt;=</t>
  </si>
  <si>
    <t>max &lt;</t>
  </si>
  <si>
    <t>Stan Ad HSC</t>
  </si>
  <si>
    <t>Stan Juv HSC</t>
  </si>
  <si>
    <t>Lg Ch UARP Ad HSC</t>
  </si>
  <si>
    <t>SmCh UARP Ad HSC</t>
  </si>
  <si>
    <t>MedCh UARP Ad HSC</t>
  </si>
  <si>
    <t>AllCh UARP Juv HSC</t>
  </si>
  <si>
    <t>MCVel (ft/s)</t>
  </si>
  <si>
    <t>SI</t>
  </si>
  <si>
    <t>Draft PCWA</t>
  </si>
  <si>
    <t>Depth (ft)</t>
  </si>
  <si>
    <t>ft/s</t>
  </si>
  <si>
    <t>Klamath</t>
  </si>
  <si>
    <t>k ft/s</t>
  </si>
  <si>
    <t>velocity cm/s</t>
  </si>
  <si>
    <t>Category (cm/s)</t>
  </si>
  <si>
    <t>meas</t>
  </si>
  <si>
    <t>calc</t>
  </si>
  <si>
    <t>Rel</t>
  </si>
  <si>
    <t>-</t>
  </si>
  <si>
    <t>0*</t>
  </si>
  <si>
    <t>Plot Bins</t>
  </si>
  <si>
    <t>ft</t>
  </si>
  <si>
    <t>cm</t>
  </si>
  <si>
    <t>depth (cm)</t>
  </si>
  <si>
    <t>Category</t>
  </si>
  <si>
    <t>--</t>
  </si>
  <si>
    <t>Klamath 150-400 mm</t>
  </si>
  <si>
    <t>Klamath 50-120 mm</t>
  </si>
  <si>
    <t>Klamath 50-150 mm</t>
  </si>
  <si>
    <t>Pit River Juv</t>
  </si>
  <si>
    <t>Pit River Adult</t>
  </si>
  <si>
    <t>Klamath 120-22.5 mm</t>
  </si>
  <si>
    <r>
      <t>1.2</t>
    </r>
    <r>
      <rPr>
        <vertAlign val="superscript"/>
        <sz val="8"/>
        <color indexed="14"/>
        <rFont val="Arial"/>
        <family val="2"/>
      </rPr>
      <t>1</t>
    </r>
  </si>
  <si>
    <r>
      <t xml:space="preserve">1 </t>
    </r>
    <r>
      <rPr>
        <sz val="11"/>
        <color indexed="8"/>
        <rFont val="Calibri"/>
        <family val="2"/>
      </rPr>
      <t>Alternative Value for Sensitivity Analysis Curve = 1.5 ft/s</t>
    </r>
  </si>
  <si>
    <r>
      <t>0.3 or 1.0</t>
    </r>
    <r>
      <rPr>
        <vertAlign val="superscript"/>
        <sz val="8"/>
        <rFont val="Arial"/>
        <family val="2"/>
      </rPr>
      <t>2</t>
    </r>
  </si>
  <si>
    <r>
      <t xml:space="preserve">2 </t>
    </r>
    <r>
      <rPr>
        <sz val="11"/>
        <color indexed="8"/>
        <rFont val="Calibri"/>
        <family val="2"/>
      </rPr>
      <t>Alternative SI Curve Value</t>
    </r>
  </si>
  <si>
    <t>Klamath River</t>
  </si>
  <si>
    <t>Figure 1. All depth PCWA habitat suitability criteria for rainbow trout.</t>
  </si>
  <si>
    <t>Figure 3b.  Rainbow trout juvenile depth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</si>
  <si>
    <t>Figure 2b.  Rainbow trout adult depth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</si>
  <si>
    <t>Figure 3a.  Rainbow trout juvenile velocity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</si>
  <si>
    <t>Figure 2a.  Rainbow trout adult velocity suitability criteria for small stream size fish (top) and larger river size fish (bottom) enveloped on the Stanislaus 2001, Stanislaus 1991, South Fork American River, and Upper North Fork Feather River habitat use data. Two “validation” data sets are also included: the Klamath River data for both fish sizes and the Pit River data for the largest adult fish size.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</si>
</sst>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b/>
      <sz val="8"/>
      <color indexed="8"/>
      <name val="Arial"/>
      <family val="2"/>
    </font>
    <font>
      <i/>
      <sz val="8"/>
      <color indexed="10"/>
      <name val="Arial"/>
      <family val="2"/>
    </font>
    <font>
      <b/>
      <sz val="8"/>
      <color indexed="10"/>
      <name val="Arial"/>
      <family val="2"/>
    </font>
    <font>
      <b/>
      <sz val="8"/>
      <color indexed="14"/>
      <name val="Arial"/>
      <family val="2"/>
    </font>
    <font>
      <sz val="8"/>
      <color indexed="10"/>
      <name val="Arial"/>
      <family val="2"/>
    </font>
    <font>
      <b/>
      <sz val="8"/>
      <color indexed="48"/>
      <name val="Arial"/>
      <family val="2"/>
    </font>
    <font>
      <sz val="8"/>
      <color indexed="14"/>
      <name val="Arial"/>
      <family val="2"/>
    </font>
    <font>
      <sz val="10"/>
      <color indexed="10"/>
      <name val="Arial"/>
      <family val="2"/>
    </font>
    <font>
      <sz val="10"/>
      <name val="Arial"/>
      <family val="2"/>
    </font>
    <font>
      <i/>
      <sz val="10"/>
      <color indexed="12"/>
      <name val="Arial"/>
      <family val="2"/>
    </font>
    <font>
      <sz val="10"/>
      <color indexed="12"/>
      <name val="Arial"/>
      <family val="2"/>
    </font>
    <font>
      <sz val="10"/>
      <color indexed="8"/>
      <name val="Calibri"/>
      <family val="2"/>
    </font>
    <font>
      <b/>
      <sz val="10"/>
      <color indexed="8"/>
      <name val="Calibri"/>
      <family val="2"/>
    </font>
    <font>
      <b/>
      <sz val="12"/>
      <color indexed="8"/>
      <name val="Calibri"/>
      <family val="2"/>
    </font>
    <font>
      <sz val="9"/>
      <color indexed="8"/>
      <name val="Calibri"/>
      <family val="2"/>
    </font>
    <font>
      <sz val="8"/>
      <color indexed="8"/>
      <name val="Calibri"/>
      <family val="2"/>
    </font>
    <font>
      <u val="single"/>
      <sz val="11"/>
      <color indexed="12"/>
      <name val="Calibri"/>
      <family val="2"/>
    </font>
    <font>
      <u val="single"/>
      <sz val="11"/>
      <color indexed="36"/>
      <name val="Calibri"/>
      <family val="2"/>
    </font>
    <font>
      <sz val="11"/>
      <name val="Calibri"/>
      <family val="2"/>
    </font>
    <font>
      <b/>
      <sz val="10"/>
      <name val="Arial"/>
      <family val="2"/>
    </font>
    <font>
      <vertAlign val="superscript"/>
      <sz val="8"/>
      <color indexed="14"/>
      <name val="Arial"/>
      <family val="2"/>
    </font>
    <font>
      <vertAlign val="superscript"/>
      <sz val="11"/>
      <color indexed="8"/>
      <name val="Calibri"/>
      <family val="2"/>
    </font>
    <font>
      <vertAlign val="superscript"/>
      <sz val="8"/>
      <name val="Arial"/>
      <family val="2"/>
    </font>
    <font>
      <strike/>
      <vertAlign val="superscript"/>
      <sz val="11"/>
      <color indexed="8"/>
      <name val="Calibri"/>
      <family val="2"/>
    </font>
    <font>
      <sz val="12"/>
      <color indexed="8"/>
      <name val="Arial"/>
      <family val="2"/>
    </font>
    <font>
      <b/>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63"/>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55">
    <xf numFmtId="0" fontId="0" fillId="0" borderId="0" xfId="0" applyAlignment="1">
      <alignment/>
    </xf>
    <xf numFmtId="0" fontId="17" fillId="0" borderId="0" xfId="0" applyFont="1" applyAlignment="1">
      <alignment/>
    </xf>
    <xf numFmtId="2" fontId="18" fillId="20" borderId="10" xfId="0" applyNumberFormat="1" applyFont="1" applyFill="1" applyBorder="1" applyAlignment="1">
      <alignment horizontal="center"/>
    </xf>
    <xf numFmtId="2" fontId="18" fillId="24" borderId="10" xfId="0" applyNumberFormat="1" applyFont="1" applyFill="1" applyBorder="1" applyAlignment="1">
      <alignment horizontal="center"/>
    </xf>
    <xf numFmtId="0" fontId="19" fillId="0" borderId="0" xfId="0" applyFont="1" applyAlignment="1">
      <alignment horizontal="center"/>
    </xf>
    <xf numFmtId="0" fontId="20" fillId="20" borderId="11" xfId="0" applyFont="1" applyFill="1" applyBorder="1" applyAlignment="1">
      <alignment horizontal="center"/>
    </xf>
    <xf numFmtId="0" fontId="21" fillId="25" borderId="12" xfId="0" applyFont="1" applyFill="1" applyBorder="1" applyAlignment="1">
      <alignment horizontal="center"/>
    </xf>
    <xf numFmtId="0" fontId="22" fillId="25" borderId="13" xfId="0" applyFont="1" applyFill="1" applyBorder="1" applyAlignment="1">
      <alignment horizontal="center"/>
    </xf>
    <xf numFmtId="0" fontId="23" fillId="25" borderId="12" xfId="0" applyFont="1" applyFill="1" applyBorder="1" applyAlignment="1">
      <alignment horizontal="center"/>
    </xf>
    <xf numFmtId="2" fontId="24" fillId="0" borderId="0" xfId="0" applyNumberFormat="1" applyFont="1" applyAlignment="1">
      <alignment/>
    </xf>
    <xf numFmtId="2" fontId="17" fillId="0" borderId="0" xfId="0" applyNumberFormat="1" applyFont="1" applyAlignment="1">
      <alignment/>
    </xf>
    <xf numFmtId="0" fontId="0" fillId="0" borderId="0" xfId="0" applyAlignment="1">
      <alignment/>
    </xf>
    <xf numFmtId="0" fontId="25" fillId="0" borderId="0" xfId="0" applyFont="1" applyAlignment="1">
      <alignment horizontal="center"/>
    </xf>
    <xf numFmtId="0" fontId="0" fillId="0" borderId="0" xfId="0" applyAlignment="1">
      <alignment horizontal="center"/>
    </xf>
    <xf numFmtId="0" fontId="0" fillId="0" borderId="0" xfId="0" applyAlignment="1">
      <alignment wrapText="1"/>
    </xf>
    <xf numFmtId="0" fontId="25" fillId="0" borderId="0" xfId="0" applyFont="1" applyAlignment="1" quotePrefix="1">
      <alignment/>
    </xf>
    <xf numFmtId="0" fontId="0" fillId="26" borderId="0" xfId="0" applyFill="1" applyAlignment="1">
      <alignment/>
    </xf>
    <xf numFmtId="0" fontId="0" fillId="2" borderId="0" xfId="0" applyFill="1" applyAlignment="1">
      <alignment/>
    </xf>
    <xf numFmtId="0" fontId="26" fillId="0" borderId="0" xfId="0" applyFont="1" applyAlignment="1">
      <alignment wrapText="1"/>
    </xf>
    <xf numFmtId="0" fontId="27" fillId="26" borderId="0" xfId="0" applyFont="1" applyFill="1" applyAlignment="1">
      <alignment horizontal="right"/>
    </xf>
    <xf numFmtId="0" fontId="27" fillId="26" borderId="0" xfId="0" applyFont="1" applyFill="1" applyAlignment="1">
      <alignment horizontal="center"/>
    </xf>
    <xf numFmtId="164" fontId="28" fillId="20" borderId="0" xfId="0" applyNumberFormat="1" applyFont="1" applyFill="1" applyAlignment="1">
      <alignment/>
    </xf>
    <xf numFmtId="0" fontId="33" fillId="0" borderId="0" xfId="0" applyFont="1" applyAlignment="1">
      <alignment/>
    </xf>
    <xf numFmtId="164" fontId="28" fillId="10" borderId="0" xfId="0" applyNumberFormat="1" applyFont="1" applyFill="1" applyAlignment="1">
      <alignment/>
    </xf>
    <xf numFmtId="0" fontId="32" fillId="10" borderId="0" xfId="0" applyFont="1" applyFill="1" applyAlignment="1">
      <alignment/>
    </xf>
    <xf numFmtId="0" fontId="0" fillId="0" borderId="0" xfId="0" applyAlignment="1">
      <alignment/>
    </xf>
    <xf numFmtId="2" fontId="0" fillId="0" borderId="0" xfId="0" applyNumberFormat="1" applyAlignment="1">
      <alignment/>
    </xf>
    <xf numFmtId="0" fontId="37" fillId="0" borderId="0" xfId="0" applyFont="1" applyBorder="1" applyAlignment="1">
      <alignment/>
    </xf>
    <xf numFmtId="0" fontId="0" fillId="0" borderId="0" xfId="0" applyBorder="1" applyAlignment="1">
      <alignment/>
    </xf>
    <xf numFmtId="165" fontId="0" fillId="0" borderId="0" xfId="0" applyNumberFormat="1" applyBorder="1" applyAlignment="1">
      <alignment/>
    </xf>
    <xf numFmtId="0" fontId="0" fillId="0" borderId="0" xfId="0" applyFill="1" applyBorder="1" applyAlignment="1">
      <alignment/>
    </xf>
    <xf numFmtId="0" fontId="0" fillId="26" borderId="0" xfId="0" applyFill="1" applyBorder="1" applyAlignment="1">
      <alignment/>
    </xf>
    <xf numFmtId="0" fontId="15" fillId="0" borderId="0" xfId="0" applyFont="1" applyAlignment="1">
      <alignment/>
    </xf>
    <xf numFmtId="2" fontId="24" fillId="0" borderId="0" xfId="0" applyNumberFormat="1" applyFont="1" applyAlignment="1" quotePrefix="1">
      <alignment horizontal="right"/>
    </xf>
    <xf numFmtId="0" fontId="39" fillId="0" borderId="0" xfId="0" applyFont="1" applyAlignment="1" quotePrefix="1">
      <alignment/>
    </xf>
    <xf numFmtId="2" fontId="17" fillId="0" borderId="0" xfId="0" applyNumberFormat="1" applyFont="1" applyAlignment="1" quotePrefix="1">
      <alignment horizontal="right"/>
    </xf>
    <xf numFmtId="0" fontId="41" fillId="0" borderId="0" xfId="0" applyFont="1" applyAlignment="1">
      <alignment/>
    </xf>
    <xf numFmtId="0" fontId="0" fillId="0" borderId="0" xfId="0" applyFill="1" applyAlignment="1">
      <alignment/>
    </xf>
    <xf numFmtId="0" fontId="27" fillId="0" borderId="0" xfId="0" applyFont="1" applyFill="1" applyAlignment="1">
      <alignment horizontal="center"/>
    </xf>
    <xf numFmtId="2" fontId="24" fillId="0" borderId="0" xfId="0" applyNumberFormat="1" applyFont="1" applyFill="1" applyAlignment="1">
      <alignment/>
    </xf>
    <xf numFmtId="164" fontId="28" fillId="0" borderId="0" xfId="0" applyNumberFormat="1" applyFont="1" applyFill="1" applyAlignment="1">
      <alignment/>
    </xf>
    <xf numFmtId="0" fontId="33" fillId="0" borderId="0" xfId="0" applyFont="1" applyFill="1" applyAlignment="1">
      <alignment/>
    </xf>
    <xf numFmtId="2" fontId="17" fillId="0" borderId="0" xfId="0" applyNumberFormat="1" applyFont="1" applyFill="1" applyAlignment="1">
      <alignment/>
    </xf>
    <xf numFmtId="0" fontId="0" fillId="0" borderId="0" xfId="0" applyFill="1" applyBorder="1" applyAlignment="1">
      <alignment/>
    </xf>
    <xf numFmtId="0" fontId="21" fillId="0" borderId="0" xfId="0" applyFont="1" applyFill="1" applyBorder="1" applyAlignment="1">
      <alignment horizontal="center"/>
    </xf>
    <xf numFmtId="0" fontId="22" fillId="0" borderId="0" xfId="0" applyFont="1" applyFill="1" applyBorder="1" applyAlignment="1">
      <alignment horizontal="center"/>
    </xf>
    <xf numFmtId="2" fontId="24" fillId="0" borderId="0" xfId="0" applyNumberFormat="1" applyFont="1" applyFill="1" applyBorder="1" applyAlignment="1">
      <alignment/>
    </xf>
    <xf numFmtId="0" fontId="17" fillId="0" borderId="0" xfId="0" applyFont="1" applyFill="1" applyBorder="1" applyAlignment="1">
      <alignment/>
    </xf>
    <xf numFmtId="0" fontId="0" fillId="0" borderId="0" xfId="0" applyBorder="1" applyAlignment="1">
      <alignment horizontal="center"/>
    </xf>
    <xf numFmtId="0" fontId="42" fillId="0" borderId="0" xfId="0" applyFont="1" applyAlignment="1">
      <alignment horizontal="left" wrapText="1"/>
    </xf>
    <xf numFmtId="0" fontId="42" fillId="0" borderId="0" xfId="0" applyFont="1" applyAlignment="1">
      <alignment horizontal="left"/>
    </xf>
    <xf numFmtId="0" fontId="0" fillId="0" borderId="0" xfId="0" applyAlignment="1">
      <alignment horizontal="center"/>
    </xf>
    <xf numFmtId="0" fontId="42" fillId="0" borderId="0" xfId="0" applyFont="1" applyAlignment="1">
      <alignment horizontal="justify" wrapText="1"/>
    </xf>
    <xf numFmtId="0" fontId="0" fillId="0" borderId="0" xfId="0" applyAlignment="1">
      <alignment wrapText="1"/>
    </xf>
    <xf numFmtId="0" fontId="4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Velocity!$AF$2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25"/>
          <c:y val="0.06375"/>
          <c:w val="0.955"/>
          <c:h val="0.7075"/>
        </c:manualLayout>
      </c:layout>
      <c:scatterChart>
        <c:scatterStyle val="lineMarker"/>
        <c:varyColors val="0"/>
        <c:ser>
          <c:idx val="0"/>
          <c:order val="0"/>
          <c:tx>
            <c:strRef>
              <c:f>'[2]AdltPref.freqs'!$AX$1</c:f>
              <c:strCache>
                <c:ptCount val="1"/>
                <c:pt idx="0">
                  <c:v>Stan 2001 n=92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'[2]AdltPref.freqs'!$BJ$5:$BJ$27</c:f>
              <c:numCache>
                <c:ptCount val="23"/>
                <c:pt idx="0">
                  <c:v>1</c:v>
                </c:pt>
                <c:pt idx="1">
                  <c:v>0.68</c:v>
                </c:pt>
                <c:pt idx="2">
                  <c:v>0.68</c:v>
                </c:pt>
                <c:pt idx="3">
                  <c:v>0.4</c:v>
                </c:pt>
                <c:pt idx="4">
                  <c:v>0.28</c:v>
                </c:pt>
                <c:pt idx="5">
                  <c:v>0.24</c:v>
                </c:pt>
                <c:pt idx="6">
                  <c:v>0.12</c:v>
                </c:pt>
                <c:pt idx="7">
                  <c:v>0.12</c:v>
                </c:pt>
                <c:pt idx="8">
                  <c:v>0.08</c:v>
                </c:pt>
                <c:pt idx="9">
                  <c:v>0</c:v>
                </c:pt>
                <c:pt idx="10">
                  <c:v>0.04</c:v>
                </c:pt>
                <c:pt idx="11">
                  <c:v>0</c:v>
                </c:pt>
                <c:pt idx="12">
                  <c:v>0</c:v>
                </c:pt>
                <c:pt idx="13">
                  <c:v>0</c:v>
                </c:pt>
                <c:pt idx="14">
                  <c:v>0.04</c:v>
                </c:pt>
                <c:pt idx="15">
                  <c:v>0</c:v>
                </c:pt>
                <c:pt idx="16">
                  <c:v>0</c:v>
                </c:pt>
                <c:pt idx="17">
                  <c:v>0</c:v>
                </c:pt>
                <c:pt idx="18">
                  <c:v>0</c:v>
                </c:pt>
                <c:pt idx="19">
                  <c:v>0</c:v>
                </c:pt>
                <c:pt idx="20">
                  <c:v>0</c:v>
                </c:pt>
                <c:pt idx="21">
                  <c:v>0</c:v>
                </c:pt>
                <c:pt idx="22">
                  <c:v>0</c:v>
                </c:pt>
              </c:numCache>
            </c:numRef>
          </c:yVal>
          <c:smooth val="0"/>
        </c:ser>
        <c:ser>
          <c:idx val="1"/>
          <c:order val="1"/>
          <c:tx>
            <c:strRef>
              <c:f>'[4]AdltPref.freqs'!$AX$1</c:f>
              <c:strCache>
                <c:ptCount val="1"/>
                <c:pt idx="0">
                  <c:v>Stan 1991 HQ n=90</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'[4]AdltPref.freqs'!$BJ$5:$BJ$27</c:f>
              <c:numCache>
                <c:ptCount val="23"/>
                <c:pt idx="0">
                  <c:v>0.2777777777777778</c:v>
                </c:pt>
                <c:pt idx="1">
                  <c:v>0.6666666666666666</c:v>
                </c:pt>
                <c:pt idx="2">
                  <c:v>1</c:v>
                </c:pt>
                <c:pt idx="3">
                  <c:v>0.6666666666666666</c:v>
                </c:pt>
                <c:pt idx="4">
                  <c:v>0.6666666666666666</c:v>
                </c:pt>
                <c:pt idx="5">
                  <c:v>0.4444444444444444</c:v>
                </c:pt>
                <c:pt idx="6">
                  <c:v>0.5555555555555556</c:v>
                </c:pt>
                <c:pt idx="7">
                  <c:v>0.3888888888888889</c:v>
                </c:pt>
                <c:pt idx="8">
                  <c:v>0.1111111111111111</c:v>
                </c:pt>
                <c:pt idx="9">
                  <c:v>0.05555555555555555</c:v>
                </c:pt>
                <c:pt idx="10">
                  <c:v>0</c:v>
                </c:pt>
                <c:pt idx="11">
                  <c:v>0.05555555555555555</c:v>
                </c:pt>
                <c:pt idx="12">
                  <c:v>0.05555555555555555</c:v>
                </c:pt>
                <c:pt idx="13">
                  <c:v>0.05555555555555555</c:v>
                </c:pt>
                <c:pt idx="14">
                  <c:v>0</c:v>
                </c:pt>
                <c:pt idx="15">
                  <c:v>0.05555555555555555</c:v>
                </c:pt>
                <c:pt idx="16">
                  <c:v>0</c:v>
                </c:pt>
                <c:pt idx="17">
                  <c:v>0</c:v>
                </c:pt>
                <c:pt idx="18">
                  <c:v>0</c:v>
                </c:pt>
                <c:pt idx="19">
                  <c:v>0</c:v>
                </c:pt>
                <c:pt idx="20">
                  <c:v>0</c:v>
                </c:pt>
                <c:pt idx="21">
                  <c:v>0</c:v>
                </c:pt>
                <c:pt idx="22">
                  <c:v>0</c:v>
                </c:pt>
              </c:numCache>
            </c:numRef>
          </c:yVal>
          <c:smooth val="0"/>
        </c:ser>
        <c:ser>
          <c:idx val="2"/>
          <c:order val="2"/>
          <c:tx>
            <c:strRef>
              <c:f>'[1]AdltPref.freqs'!$AX$1</c:f>
              <c:strCache>
                <c:ptCount val="1"/>
                <c:pt idx="0">
                  <c:v>LgCh SFAR n=33</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'[1]AdltPref.freqs'!$BJ$5:$BJ$27</c:f>
              <c:numCache>
                <c:ptCount val="23"/>
                <c:pt idx="0">
                  <c:v>0.42857142857142855</c:v>
                </c:pt>
                <c:pt idx="1">
                  <c:v>0.7142857142857143</c:v>
                </c:pt>
                <c:pt idx="2">
                  <c:v>1</c:v>
                </c:pt>
                <c:pt idx="3">
                  <c:v>0.7142857142857143</c:v>
                </c:pt>
                <c:pt idx="4">
                  <c:v>0.14285714285714285</c:v>
                </c:pt>
                <c:pt idx="5">
                  <c:v>0.42857142857142855</c:v>
                </c:pt>
                <c:pt idx="6">
                  <c:v>0</c:v>
                </c:pt>
                <c:pt idx="7">
                  <c:v>0.5714285714285714</c:v>
                </c:pt>
                <c:pt idx="8">
                  <c:v>0.2857142857142857</c:v>
                </c:pt>
                <c:pt idx="9">
                  <c:v>0.14285714285714285</c:v>
                </c:pt>
                <c:pt idx="10">
                  <c:v>0</c:v>
                </c:pt>
                <c:pt idx="11">
                  <c:v>0.14285714285714285</c:v>
                </c:pt>
                <c:pt idx="12">
                  <c:v>0</c:v>
                </c:pt>
                <c:pt idx="13">
                  <c:v>0.14285714285714285</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'[3]AdltPref.freqs'!$AX$1</c:f>
              <c:strCache>
                <c:ptCount val="1"/>
                <c:pt idx="0">
                  <c:v>UNF FR n=413</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'[3]AdltPref.freqs'!$BJ$5:$BJ$27</c:f>
              <c:numCache>
                <c:ptCount val="23"/>
                <c:pt idx="0">
                  <c:v>0.21839080459770116</c:v>
                </c:pt>
                <c:pt idx="1">
                  <c:v>1</c:v>
                </c:pt>
                <c:pt idx="2">
                  <c:v>0.8735632183908046</c:v>
                </c:pt>
                <c:pt idx="3">
                  <c:v>0.6666666666666666</c:v>
                </c:pt>
                <c:pt idx="4">
                  <c:v>0.5057471264367817</c:v>
                </c:pt>
                <c:pt idx="5">
                  <c:v>0.41379310344827586</c:v>
                </c:pt>
                <c:pt idx="6">
                  <c:v>0.21839080459770116</c:v>
                </c:pt>
                <c:pt idx="7">
                  <c:v>0.19540229885057472</c:v>
                </c:pt>
                <c:pt idx="8">
                  <c:v>0.1724137931034483</c:v>
                </c:pt>
                <c:pt idx="9">
                  <c:v>0.12643678160919541</c:v>
                </c:pt>
                <c:pt idx="10">
                  <c:v>0.11494252873563218</c:v>
                </c:pt>
                <c:pt idx="11">
                  <c:v>0.08045977011494253</c:v>
                </c:pt>
                <c:pt idx="12">
                  <c:v>0.034482758620689655</c:v>
                </c:pt>
                <c:pt idx="13">
                  <c:v>0.04597701149425287</c:v>
                </c:pt>
                <c:pt idx="14">
                  <c:v>0.034482758620689655</c:v>
                </c:pt>
                <c:pt idx="15">
                  <c:v>0.011494252873563218</c:v>
                </c:pt>
                <c:pt idx="16">
                  <c:v>0.011494252873563218</c:v>
                </c:pt>
                <c:pt idx="17">
                  <c:v>0.022988505747126436</c:v>
                </c:pt>
                <c:pt idx="18">
                  <c:v>0</c:v>
                </c:pt>
                <c:pt idx="19">
                  <c:v>0</c:v>
                </c:pt>
                <c:pt idx="20">
                  <c:v>0</c:v>
                </c:pt>
                <c:pt idx="21">
                  <c:v>0</c:v>
                </c:pt>
                <c:pt idx="22">
                  <c:v>0</c:v>
                </c:pt>
              </c:numCache>
            </c:numRef>
          </c:yVal>
          <c:smooth val="0"/>
        </c:ser>
        <c:ser>
          <c:idx val="5"/>
          <c:order val="4"/>
          <c:tx>
            <c:strRef>
              <c:f>Velocity!$CF$24</c:f>
              <c:strCache>
                <c:ptCount val="1"/>
                <c:pt idx="0">
                  <c:v>Klamath 50-150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Velocity!$CF$25:$CF$52</c:f>
              <c:numCache/>
            </c:numRef>
          </c:yVal>
          <c:smooth val="0"/>
        </c:ser>
        <c:ser>
          <c:idx val="7"/>
          <c:order val="5"/>
          <c:tx>
            <c:strRef>
              <c:f>Velocity!$CJ$23</c:f>
              <c:strCache>
                <c:ptCount val="1"/>
                <c:pt idx="0">
                  <c:v>Pit River Juv</c:v>
                </c:pt>
              </c:strCache>
            </c:strRef>
          </c:tx>
          <c:extLst>
            <c:ext xmlns:c14="http://schemas.microsoft.com/office/drawing/2007/8/2/chart" uri="{6F2FDCE9-48DA-4B69-8628-5D25D57E5C99}">
              <c14:invertSolidFillFmt>
                <c14:spPr>
                  <a:solidFill>
                    <a:srgbClr val="000000"/>
                  </a:solidFill>
                </c14:spPr>
              </c14:invertSolidFillFmt>
            </c:ext>
          </c:extLst>
          <c:xVal>
            <c:numRef>
              <c:f>Velocity!$CK$26:$CK$33</c:f>
              <c:numCache/>
            </c:numRef>
          </c:xVal>
          <c:yVal>
            <c:numRef>
              <c:f>Velocity!$CN$26:$CN$33</c:f>
              <c:numCache/>
            </c:numRef>
          </c:yVal>
          <c:smooth val="0"/>
        </c:ser>
        <c:ser>
          <c:idx val="6"/>
          <c:order val="6"/>
          <c:tx>
            <c:strRef>
              <c:f>Velocity!$AG$2</c:f>
              <c:strCache>
                <c:ptCount val="1"/>
                <c:pt idx="0">
                  <c:v>RBT 5 - 15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Velocity!$AC$3:$AC$7</c:f>
              <c:numCache/>
            </c:numRef>
          </c:xVal>
          <c:yVal>
            <c:numRef>
              <c:f>Velocity!$AD$3:$AD$7</c:f>
              <c:numCache/>
            </c:numRef>
          </c:yVal>
          <c:smooth val="0"/>
        </c:ser>
        <c:axId val="12924622"/>
        <c:axId val="49212735"/>
      </c:scatterChart>
      <c:valAx>
        <c:axId val="12924622"/>
        <c:scaling>
          <c:orientation val="minMax"/>
          <c:max val="4.5"/>
        </c:scaling>
        <c:axPos val="b"/>
        <c:title>
          <c:tx>
            <c:rich>
              <a:bodyPr vert="horz" rot="0" anchor="ctr"/>
              <a:lstStyle/>
              <a:p>
                <a:pPr algn="ctr">
                  <a:defRPr/>
                </a:pPr>
                <a:r>
                  <a:rPr lang="en-US" cap="none" sz="12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9212735"/>
        <c:crosses val="autoZero"/>
        <c:crossBetween val="midCat"/>
        <c:dispUnits/>
      </c:valAx>
      <c:valAx>
        <c:axId val="4921273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24622"/>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825"/>
          <c:y val="0.835"/>
          <c:w val="0.82725"/>
          <c:h val="0.140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PCWA HSC</a:t>
            </a:r>
          </a:p>
        </c:rich>
      </c:tx>
      <c:layout>
        <c:manualLayout>
          <c:xMode val="factor"/>
          <c:yMode val="factor"/>
          <c:x val="-0.00225"/>
          <c:y val="-0.00425"/>
        </c:manualLayout>
      </c:layout>
      <c:spPr>
        <a:noFill/>
        <a:ln>
          <a:noFill/>
        </a:ln>
      </c:spPr>
    </c:title>
    <c:plotArea>
      <c:layout>
        <c:manualLayout>
          <c:xMode val="edge"/>
          <c:yMode val="edge"/>
          <c:x val="0.053"/>
          <c:y val="0.09625"/>
          <c:w val="0.945"/>
          <c:h val="0.7415"/>
        </c:manualLayout>
      </c:layout>
      <c:scatterChart>
        <c:scatterStyle val="lineMarker"/>
        <c:varyColors val="0"/>
        <c:ser>
          <c:idx val="5"/>
          <c:order val="0"/>
          <c:tx>
            <c:strRef>
              <c:f>Depth!$H$2</c:f>
              <c:strCache>
                <c:ptCount val="1"/>
                <c:pt idx="0">
                  <c:v>RBT 5 - 12 cm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Depth!$D$3:$D$9</c:f>
              <c:numCache/>
            </c:numRef>
          </c:xVal>
          <c:yVal>
            <c:numRef>
              <c:f>Depth!$E$3:$E$9</c:f>
              <c:numCache/>
            </c:numRef>
          </c:yVal>
          <c:smooth val="0"/>
        </c:ser>
        <c:ser>
          <c:idx val="4"/>
          <c:order val="1"/>
          <c:tx>
            <c:strRef>
              <c:f>Depth!$T$2</c:f>
              <c:strCache>
                <c:ptCount val="1"/>
                <c:pt idx="0">
                  <c:v>RBT 12 - 22.5 cm</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Depth!$Q$3:$Q$8</c:f>
              <c:numCache/>
            </c:numRef>
          </c:xVal>
          <c:yVal>
            <c:numRef>
              <c:f>Depth!$R$3:$R$8</c:f>
              <c:numCache/>
            </c:numRef>
          </c:yVal>
          <c:smooth val="0"/>
        </c:ser>
        <c:ser>
          <c:idx val="6"/>
          <c:order val="2"/>
          <c:tx>
            <c:strRef>
              <c:f>Depth!$AF$2</c:f>
              <c:strCache>
                <c:ptCount val="1"/>
                <c:pt idx="0">
                  <c:v>RBT 5 - 15 cm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xVal>
            <c:numRef>
              <c:f>Depth!$AC$3:$AC$8</c:f>
              <c:numCache/>
            </c:numRef>
          </c:xVal>
          <c:yVal>
            <c:numRef>
              <c:f>Depth!$AD$3:$AD$8</c:f>
              <c:numCache/>
            </c:numRef>
          </c:yVal>
          <c:smooth val="0"/>
        </c:ser>
        <c:ser>
          <c:idx val="0"/>
          <c:order val="3"/>
          <c:tx>
            <c:strRef>
              <c:f>Depth!$AR$2</c:f>
              <c:strCache>
                <c:ptCount val="1"/>
                <c:pt idx="0">
                  <c:v>RBT 15 - 40 cm</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Depth!$AO$3:$AO$8</c:f>
              <c:numCache/>
            </c:numRef>
          </c:xVal>
          <c:yVal>
            <c:numRef>
              <c:f>Depth!$AP$3:$AP$8</c:f>
              <c:numCache/>
            </c:numRef>
          </c:yVal>
          <c:smooth val="0"/>
        </c:ser>
        <c:axId val="59067144"/>
        <c:axId val="61842249"/>
      </c:scatterChart>
      <c:valAx>
        <c:axId val="59067144"/>
        <c:scaling>
          <c:orientation val="minMax"/>
          <c:max val="9"/>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Depth (ft)</a:t>
                </a:r>
              </a:p>
            </c:rich>
          </c:tx>
          <c:layout>
            <c:manualLayout>
              <c:xMode val="factor"/>
              <c:yMode val="factor"/>
              <c:x val="0.00575"/>
              <c:y val="-0.01125"/>
            </c:manualLayout>
          </c:layout>
          <c:overlay val="0"/>
          <c:spPr>
            <a:noFill/>
            <a:ln>
              <a:noFill/>
            </a:ln>
          </c:spPr>
        </c:title>
        <c:delete val="0"/>
        <c:numFmt formatCode="0.0" sourceLinked="0"/>
        <c:majorTickMark val="out"/>
        <c:minorTickMark val="none"/>
        <c:tickLblPos val="nextTo"/>
        <c:spPr>
          <a:ln w="3175">
            <a:solidFill>
              <a:srgbClr val="808080"/>
            </a:solidFill>
          </a:ln>
        </c:spPr>
        <c:crossAx val="61842249"/>
        <c:crosses val="autoZero"/>
        <c:crossBetween val="midCat"/>
        <c:dispUnits/>
        <c:majorUnit val="1"/>
      </c:valAx>
      <c:valAx>
        <c:axId val="618422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Suitability</a:t>
                </a:r>
              </a:p>
            </c:rich>
          </c:tx>
          <c:layout>
            <c:manualLayout>
              <c:xMode val="factor"/>
              <c:yMode val="factor"/>
              <c:x val="-0.0005"/>
              <c:y val="0.008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67144"/>
        <c:crosses val="autoZero"/>
        <c:crossBetween val="midCat"/>
        <c:dispUnits/>
        <c:majorUnit val="0.1"/>
      </c:valAx>
      <c:spPr>
        <a:noFill/>
        <a:ln w="25400">
          <a:solidFill>
            <a:srgbClr val="000000"/>
          </a:solidFill>
        </a:ln>
      </c:spPr>
    </c:plotArea>
    <c:legend>
      <c:legendPos val="b"/>
      <c:layout>
        <c:manualLayout>
          <c:xMode val="edge"/>
          <c:yMode val="edge"/>
          <c:x val="0.21225"/>
          <c:y val="0.93475"/>
          <c:w val="0.65525"/>
          <c:h val="0.06525"/>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Velocity!$T$2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
          <c:y val="0.06425"/>
          <c:w val="0.94775"/>
          <c:h val="0.703"/>
        </c:manualLayout>
      </c:layout>
      <c:scatterChart>
        <c:scatterStyle val="lineMarker"/>
        <c:varyColors val="0"/>
        <c:ser>
          <c:idx val="0"/>
          <c:order val="0"/>
          <c:tx>
            <c:strRef>
              <c:f>'[2]AdltPref.freqs'!$AG$1</c:f>
              <c:strCache>
                <c:ptCount val="1"/>
                <c:pt idx="0">
                  <c:v>Stan 2001 n=46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'[2]AdltPref.freqs'!$AS$5:$AS$27</c:f>
              <c:numCache>
                <c:ptCount val="23"/>
                <c:pt idx="0">
                  <c:v>0.1</c:v>
                </c:pt>
                <c:pt idx="1">
                  <c:v>0.4</c:v>
                </c:pt>
                <c:pt idx="2">
                  <c:v>0.3</c:v>
                </c:pt>
                <c:pt idx="3">
                  <c:v>1</c:v>
                </c:pt>
                <c:pt idx="4">
                  <c:v>0.7</c:v>
                </c:pt>
                <c:pt idx="5">
                  <c:v>0.6</c:v>
                </c:pt>
                <c:pt idx="6">
                  <c:v>0.5</c:v>
                </c:pt>
                <c:pt idx="7">
                  <c:v>0.6</c:v>
                </c:pt>
                <c:pt idx="8">
                  <c:v>0.2</c:v>
                </c:pt>
                <c:pt idx="9">
                  <c:v>0</c:v>
                </c:pt>
                <c:pt idx="10">
                  <c:v>0.1</c:v>
                </c:pt>
                <c:pt idx="11">
                  <c:v>0</c:v>
                </c:pt>
                <c:pt idx="12">
                  <c:v>0</c:v>
                </c:pt>
                <c:pt idx="13">
                  <c:v>0</c:v>
                </c:pt>
                <c:pt idx="14">
                  <c:v>0</c:v>
                </c:pt>
                <c:pt idx="15">
                  <c:v>0</c:v>
                </c:pt>
                <c:pt idx="16">
                  <c:v>0</c:v>
                </c:pt>
                <c:pt idx="17">
                  <c:v>0</c:v>
                </c:pt>
                <c:pt idx="18">
                  <c:v>0.1</c:v>
                </c:pt>
                <c:pt idx="19">
                  <c:v>0</c:v>
                </c:pt>
                <c:pt idx="20">
                  <c:v>0</c:v>
                </c:pt>
                <c:pt idx="21">
                  <c:v>0</c:v>
                </c:pt>
                <c:pt idx="22">
                  <c:v>0</c:v>
                </c:pt>
              </c:numCache>
            </c:numRef>
          </c:yVal>
          <c:smooth val="0"/>
        </c:ser>
        <c:ser>
          <c:idx val="1"/>
          <c:order val="1"/>
          <c:tx>
            <c:strRef>
              <c:f>'[4]AdltPref.freqs'!$AG$1</c:f>
              <c:strCache>
                <c:ptCount val="1"/>
                <c:pt idx="0">
                  <c:v>Stan 1991 HQ n=182</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'[4]AdltPref.freqs'!$AS$5:$AS$27</c:f>
              <c:numCache>
                <c:ptCount val="23"/>
                <c:pt idx="0">
                  <c:v>0.12903225806451613</c:v>
                </c:pt>
                <c:pt idx="1">
                  <c:v>0.3225806451612903</c:v>
                </c:pt>
                <c:pt idx="2">
                  <c:v>0.9354838709677419</c:v>
                </c:pt>
                <c:pt idx="3">
                  <c:v>0.6774193548387096</c:v>
                </c:pt>
                <c:pt idx="4">
                  <c:v>1</c:v>
                </c:pt>
                <c:pt idx="5">
                  <c:v>0.7096774193548387</c:v>
                </c:pt>
                <c:pt idx="6">
                  <c:v>0.8709677419354839</c:v>
                </c:pt>
                <c:pt idx="7">
                  <c:v>0.6129032258064516</c:v>
                </c:pt>
                <c:pt idx="8">
                  <c:v>0.25806451612903225</c:v>
                </c:pt>
                <c:pt idx="9">
                  <c:v>0.1935483870967742</c:v>
                </c:pt>
                <c:pt idx="10">
                  <c:v>0.0967741935483871</c:v>
                </c:pt>
                <c:pt idx="11">
                  <c:v>0.03225806451612903</c:v>
                </c:pt>
                <c:pt idx="12">
                  <c:v>0</c:v>
                </c:pt>
                <c:pt idx="13">
                  <c:v>0.03225806451612903</c:v>
                </c:pt>
                <c:pt idx="14">
                  <c:v>0</c:v>
                </c:pt>
                <c:pt idx="15">
                  <c:v>0</c:v>
                </c:pt>
                <c:pt idx="16">
                  <c:v>0</c:v>
                </c:pt>
                <c:pt idx="17">
                  <c:v>0</c:v>
                </c:pt>
                <c:pt idx="18">
                  <c:v>0.06451612903225806</c:v>
                </c:pt>
                <c:pt idx="19">
                  <c:v>0</c:v>
                </c:pt>
                <c:pt idx="20">
                  <c:v>0</c:v>
                </c:pt>
                <c:pt idx="21">
                  <c:v>0</c:v>
                </c:pt>
                <c:pt idx="22">
                  <c:v>0</c:v>
                </c:pt>
              </c:numCache>
            </c:numRef>
          </c:yVal>
          <c:smooth val="0"/>
        </c:ser>
        <c:ser>
          <c:idx val="2"/>
          <c:order val="2"/>
          <c:tx>
            <c:strRef>
              <c:f>'[1]AdltPref.freqs'!$AG$1</c:f>
              <c:strCache>
                <c:ptCount val="1"/>
                <c:pt idx="0">
                  <c:v>LgCh SFAR n=32</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'[1]AdltPref.freqs'!$AS$5:$AS$27</c:f>
              <c:numCache>
                <c:ptCount val="23"/>
                <c:pt idx="0">
                  <c:v>0</c:v>
                </c:pt>
                <c:pt idx="1">
                  <c:v>0.8333333333333334</c:v>
                </c:pt>
                <c:pt idx="2">
                  <c:v>0.8333333333333334</c:v>
                </c:pt>
                <c:pt idx="3">
                  <c:v>1</c:v>
                </c:pt>
                <c:pt idx="4">
                  <c:v>0.8333333333333334</c:v>
                </c:pt>
                <c:pt idx="5">
                  <c:v>0.6666666666666666</c:v>
                </c:pt>
                <c:pt idx="6">
                  <c:v>0.16666666666666666</c:v>
                </c:pt>
                <c:pt idx="7">
                  <c:v>0.5</c:v>
                </c:pt>
                <c:pt idx="8">
                  <c:v>0.5</c:v>
                </c:pt>
                <c:pt idx="9">
                  <c:v>0</c:v>
                </c:pt>
                <c:pt idx="10">
                  <c:v>0</c:v>
                </c:pt>
                <c:pt idx="11">
                  <c:v>0.3333333333333333</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'[3]AdltPref.freqs'!$AG$1</c:f>
              <c:strCache>
                <c:ptCount val="1"/>
                <c:pt idx="0">
                  <c:v>UNF FR n=181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'[3]AdltPref.freqs'!$AS$5:$AS$27</c:f>
              <c:numCache>
                <c:ptCount val="23"/>
                <c:pt idx="0">
                  <c:v>0</c:v>
                </c:pt>
                <c:pt idx="1">
                  <c:v>0.6774193548387096</c:v>
                </c:pt>
                <c:pt idx="2">
                  <c:v>1</c:v>
                </c:pt>
                <c:pt idx="3">
                  <c:v>0.4838709677419355</c:v>
                </c:pt>
                <c:pt idx="4">
                  <c:v>0.7419354838709677</c:v>
                </c:pt>
                <c:pt idx="5">
                  <c:v>0.6129032258064516</c:v>
                </c:pt>
                <c:pt idx="6">
                  <c:v>0.45161290322580644</c:v>
                </c:pt>
                <c:pt idx="7">
                  <c:v>0.3548387096774194</c:v>
                </c:pt>
                <c:pt idx="8">
                  <c:v>0.22580645161290322</c:v>
                </c:pt>
                <c:pt idx="9">
                  <c:v>0.22580645161290322</c:v>
                </c:pt>
                <c:pt idx="10">
                  <c:v>0.25806451612903225</c:v>
                </c:pt>
                <c:pt idx="11">
                  <c:v>0.16129032258064516</c:v>
                </c:pt>
                <c:pt idx="12">
                  <c:v>0.1935483870967742</c:v>
                </c:pt>
                <c:pt idx="13">
                  <c:v>0.0967741935483871</c:v>
                </c:pt>
                <c:pt idx="14">
                  <c:v>0.12903225806451613</c:v>
                </c:pt>
                <c:pt idx="15">
                  <c:v>0.12903225806451613</c:v>
                </c:pt>
                <c:pt idx="16">
                  <c:v>0.06451612903225806</c:v>
                </c:pt>
                <c:pt idx="17">
                  <c:v>0</c:v>
                </c:pt>
                <c:pt idx="18">
                  <c:v>0</c:v>
                </c:pt>
                <c:pt idx="19">
                  <c:v>0.03225806451612903</c:v>
                </c:pt>
                <c:pt idx="20">
                  <c:v>0</c:v>
                </c:pt>
                <c:pt idx="21">
                  <c:v>0</c:v>
                </c:pt>
                <c:pt idx="22">
                  <c:v>0</c:v>
                </c:pt>
              </c:numCache>
            </c:numRef>
          </c:yVal>
          <c:smooth val="0"/>
        </c:ser>
        <c:ser>
          <c:idx val="5"/>
          <c:order val="4"/>
          <c:tx>
            <c:strRef>
              <c:f>Velocity!$CE$24</c:f>
              <c:strCache>
                <c:ptCount val="1"/>
                <c:pt idx="0">
                  <c:v>Klamath 120-22.5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Velocity!$CE$25:$CE$52</c:f>
              <c:numCache/>
            </c:numRef>
          </c:yVal>
          <c:smooth val="0"/>
        </c:ser>
        <c:ser>
          <c:idx val="6"/>
          <c:order val="5"/>
          <c:tx>
            <c:strRef>
              <c:f>Velocity!$U$2</c:f>
              <c:strCache>
                <c:ptCount val="1"/>
                <c:pt idx="0">
                  <c:v>RBT 12 - 22.5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Velocity!$Q$3:$Q$7</c:f>
              <c:numCache/>
            </c:numRef>
          </c:xVal>
          <c:yVal>
            <c:numRef>
              <c:f>Velocity!$R$3:$R$7</c:f>
              <c:numCache/>
            </c:numRef>
          </c:yVal>
          <c:smooth val="0"/>
        </c:ser>
        <c:axId val="40261432"/>
        <c:axId val="26808569"/>
      </c:scatterChart>
      <c:valAx>
        <c:axId val="40261432"/>
        <c:scaling>
          <c:orientation val="minMax"/>
          <c:max val="4.5"/>
        </c:scaling>
        <c:axPos val="b"/>
        <c:title>
          <c:tx>
            <c:rich>
              <a:bodyPr vert="horz" rot="0" anchor="ctr"/>
              <a:lstStyle/>
              <a:p>
                <a:pPr algn="ctr">
                  <a:defRPr/>
                </a:pPr>
                <a:r>
                  <a:rPr lang="en-US" cap="none" sz="12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6808569"/>
        <c:crosses val="autoZero"/>
        <c:crossBetween val="midCat"/>
        <c:dispUnits/>
      </c:valAx>
      <c:valAx>
        <c:axId val="26808569"/>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61432"/>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4975"/>
          <c:y val="0.82925"/>
          <c:w val="0.918"/>
          <c:h val="0.141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Velocity!$H$2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525"/>
          <c:y val="0.06275"/>
          <c:w val="0.95225"/>
          <c:h val="0.70675"/>
        </c:manualLayout>
      </c:layout>
      <c:scatterChart>
        <c:scatterStyle val="lineMarker"/>
        <c:varyColors val="0"/>
        <c:ser>
          <c:idx val="0"/>
          <c:order val="0"/>
          <c:tx>
            <c:strRef>
              <c:f>'[2]AdltPref.freqs'!$P$1</c:f>
              <c:strCache>
                <c:ptCount val="1"/>
                <c:pt idx="0">
                  <c:v>Stan 2001 n=83</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'[2]AdltPref.freqs'!$AB$5:$AB$27</c:f>
              <c:numCache>
                <c:ptCount val="23"/>
                <c:pt idx="0">
                  <c:v>1</c:v>
                </c:pt>
                <c:pt idx="1">
                  <c:v>0.625</c:v>
                </c:pt>
                <c:pt idx="2">
                  <c:v>0.7083333333333334</c:v>
                </c:pt>
                <c:pt idx="3">
                  <c:v>0.4166666666666667</c:v>
                </c:pt>
                <c:pt idx="4">
                  <c:v>0.16666666666666666</c:v>
                </c:pt>
                <c:pt idx="5">
                  <c:v>0.25</c:v>
                </c:pt>
                <c:pt idx="6">
                  <c:v>0.08333333333333333</c:v>
                </c:pt>
                <c:pt idx="7">
                  <c:v>0.08333333333333333</c:v>
                </c:pt>
                <c:pt idx="8">
                  <c:v>0.08333333333333333</c:v>
                </c:pt>
                <c:pt idx="9">
                  <c:v>0</c:v>
                </c:pt>
                <c:pt idx="10">
                  <c:v>0</c:v>
                </c:pt>
                <c:pt idx="11">
                  <c:v>0</c:v>
                </c:pt>
                <c:pt idx="12">
                  <c:v>0</c:v>
                </c:pt>
                <c:pt idx="13">
                  <c:v>0</c:v>
                </c:pt>
                <c:pt idx="14">
                  <c:v>0.041666666666666664</c:v>
                </c:pt>
                <c:pt idx="15">
                  <c:v>0</c:v>
                </c:pt>
                <c:pt idx="16">
                  <c:v>0</c:v>
                </c:pt>
                <c:pt idx="17">
                  <c:v>0</c:v>
                </c:pt>
                <c:pt idx="18">
                  <c:v>0</c:v>
                </c:pt>
                <c:pt idx="19">
                  <c:v>0</c:v>
                </c:pt>
                <c:pt idx="20">
                  <c:v>0</c:v>
                </c:pt>
                <c:pt idx="21">
                  <c:v>0</c:v>
                </c:pt>
                <c:pt idx="22">
                  <c:v>0</c:v>
                </c:pt>
              </c:numCache>
            </c:numRef>
          </c:yVal>
          <c:smooth val="0"/>
        </c:ser>
        <c:ser>
          <c:idx val="1"/>
          <c:order val="1"/>
          <c:tx>
            <c:strRef>
              <c:f>'[4]AdltPref.freqs'!$P$1</c:f>
              <c:strCache>
                <c:ptCount val="1"/>
                <c:pt idx="0">
                  <c:v>Stan 1991 HQ n=38</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'[4]AdltPref.freqs'!$AB$5:$AB$27</c:f>
              <c:numCache>
                <c:ptCount val="23"/>
                <c:pt idx="0">
                  <c:v>0.375</c:v>
                </c:pt>
                <c:pt idx="1">
                  <c:v>1</c:v>
                </c:pt>
                <c:pt idx="2">
                  <c:v>0.875</c:v>
                </c:pt>
                <c:pt idx="3">
                  <c:v>0.625</c:v>
                </c:pt>
                <c:pt idx="4">
                  <c:v>0.75</c:v>
                </c:pt>
                <c:pt idx="5">
                  <c:v>0.25</c:v>
                </c:pt>
                <c:pt idx="6">
                  <c:v>0.25</c:v>
                </c:pt>
                <c:pt idx="7">
                  <c:v>0.25</c:v>
                </c:pt>
                <c:pt idx="8">
                  <c:v>0.125</c:v>
                </c:pt>
                <c:pt idx="9">
                  <c:v>0</c:v>
                </c:pt>
                <c:pt idx="10">
                  <c:v>0</c:v>
                </c:pt>
                <c:pt idx="11">
                  <c:v>0</c:v>
                </c:pt>
                <c:pt idx="12">
                  <c:v>0.125</c:v>
                </c:pt>
                <c:pt idx="13">
                  <c:v>0</c:v>
                </c:pt>
                <c:pt idx="14">
                  <c:v>0</c:v>
                </c:pt>
                <c:pt idx="15">
                  <c:v>0.125</c:v>
                </c:pt>
                <c:pt idx="16">
                  <c:v>0</c:v>
                </c:pt>
                <c:pt idx="17">
                  <c:v>0</c:v>
                </c:pt>
                <c:pt idx="18">
                  <c:v>0</c:v>
                </c:pt>
                <c:pt idx="19">
                  <c:v>0</c:v>
                </c:pt>
                <c:pt idx="20">
                  <c:v>0</c:v>
                </c:pt>
                <c:pt idx="21">
                  <c:v>0</c:v>
                </c:pt>
                <c:pt idx="22">
                  <c:v>0</c:v>
                </c:pt>
              </c:numCache>
            </c:numRef>
          </c:yVal>
          <c:smooth val="0"/>
        </c:ser>
        <c:ser>
          <c:idx val="2"/>
          <c:order val="2"/>
          <c:tx>
            <c:strRef>
              <c:f>'[1]AdltPref.freqs'!$P$1</c:f>
              <c:strCache>
                <c:ptCount val="1"/>
                <c:pt idx="0">
                  <c:v>LgCh SFAR n=30</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'[1]AdltPref.freqs'!$AB$5:$AB$27</c:f>
              <c:numCache>
                <c:ptCount val="23"/>
                <c:pt idx="0">
                  <c:v>0.42857142857142855</c:v>
                </c:pt>
                <c:pt idx="1">
                  <c:v>0.7142857142857143</c:v>
                </c:pt>
                <c:pt idx="2">
                  <c:v>1</c:v>
                </c:pt>
                <c:pt idx="3">
                  <c:v>0.7142857142857143</c:v>
                </c:pt>
                <c:pt idx="4">
                  <c:v>0.14285714285714285</c:v>
                </c:pt>
                <c:pt idx="5">
                  <c:v>0.2857142857142857</c:v>
                </c:pt>
                <c:pt idx="6">
                  <c:v>0</c:v>
                </c:pt>
                <c:pt idx="7">
                  <c:v>0.42857142857142855</c:v>
                </c:pt>
                <c:pt idx="8">
                  <c:v>0.2857142857142857</c:v>
                </c:pt>
                <c:pt idx="9">
                  <c:v>0.14285714285714285</c:v>
                </c:pt>
                <c:pt idx="10">
                  <c:v>0</c:v>
                </c:pt>
                <c:pt idx="11">
                  <c:v>0</c:v>
                </c:pt>
                <c:pt idx="12">
                  <c:v>0</c:v>
                </c:pt>
                <c:pt idx="13">
                  <c:v>0.14285714285714285</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'[3]AdltPref.freqs'!$P$1</c:f>
              <c:strCache>
                <c:ptCount val="1"/>
                <c:pt idx="0">
                  <c:v>UNF FR n=377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'[3]AdltPref.freqs'!$AB$5:$AB$27</c:f>
              <c:numCache>
                <c:ptCount val="23"/>
                <c:pt idx="0">
                  <c:v>0.2345679012345679</c:v>
                </c:pt>
                <c:pt idx="1">
                  <c:v>1</c:v>
                </c:pt>
                <c:pt idx="2">
                  <c:v>0.8518518518518519</c:v>
                </c:pt>
                <c:pt idx="3">
                  <c:v>0.6790123456790124</c:v>
                </c:pt>
                <c:pt idx="4">
                  <c:v>0.5061728395061729</c:v>
                </c:pt>
                <c:pt idx="5">
                  <c:v>0.37037037037037035</c:v>
                </c:pt>
                <c:pt idx="6">
                  <c:v>0.2345679012345679</c:v>
                </c:pt>
                <c:pt idx="7">
                  <c:v>0.18518518518518517</c:v>
                </c:pt>
                <c:pt idx="8">
                  <c:v>0.16049382716049382</c:v>
                </c:pt>
                <c:pt idx="9">
                  <c:v>0.1111111111111111</c:v>
                </c:pt>
                <c:pt idx="10">
                  <c:v>0.12345679012345678</c:v>
                </c:pt>
                <c:pt idx="11">
                  <c:v>0.08641975308641975</c:v>
                </c:pt>
                <c:pt idx="12">
                  <c:v>0.012345679012345678</c:v>
                </c:pt>
                <c:pt idx="13">
                  <c:v>0.04938271604938271</c:v>
                </c:pt>
                <c:pt idx="14">
                  <c:v>0.024691358024691357</c:v>
                </c:pt>
                <c:pt idx="15">
                  <c:v>0</c:v>
                </c:pt>
                <c:pt idx="16">
                  <c:v>0</c:v>
                </c:pt>
                <c:pt idx="17">
                  <c:v>0.024691358024691357</c:v>
                </c:pt>
                <c:pt idx="18">
                  <c:v>0</c:v>
                </c:pt>
                <c:pt idx="19">
                  <c:v>0</c:v>
                </c:pt>
                <c:pt idx="20">
                  <c:v>0</c:v>
                </c:pt>
                <c:pt idx="21">
                  <c:v>0</c:v>
                </c:pt>
                <c:pt idx="22">
                  <c:v>0</c:v>
                </c:pt>
              </c:numCache>
            </c:numRef>
          </c:yVal>
          <c:smooth val="0"/>
        </c:ser>
        <c:ser>
          <c:idx val="5"/>
          <c:order val="4"/>
          <c:tx>
            <c:strRef>
              <c:f>Velocity!$CD$24</c:f>
              <c:strCache>
                <c:ptCount val="1"/>
                <c:pt idx="0">
                  <c:v>Klamath 50-120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Velocity!$CD$25:$CD$52</c:f>
              <c:numCache/>
            </c:numRef>
          </c:yVal>
          <c:smooth val="0"/>
        </c:ser>
        <c:ser>
          <c:idx val="6"/>
          <c:order val="5"/>
          <c:tx>
            <c:strRef>
              <c:f>Velocity!$I$2</c:f>
              <c:strCache>
                <c:ptCount val="1"/>
                <c:pt idx="0">
                  <c:v>RBT 5 - 12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Velocity!$D$3:$D$7</c:f>
              <c:numCache/>
            </c:numRef>
          </c:xVal>
          <c:yVal>
            <c:numRef>
              <c:f>Velocity!$E$3:$E$7</c:f>
              <c:numCache/>
            </c:numRef>
          </c:yVal>
          <c:smooth val="0"/>
        </c:ser>
        <c:axId val="39950530"/>
        <c:axId val="24010451"/>
      </c:scatterChart>
      <c:valAx>
        <c:axId val="39950530"/>
        <c:scaling>
          <c:orientation val="minMax"/>
          <c:max val="4.5"/>
        </c:scaling>
        <c:axPos val="b"/>
        <c:title>
          <c:tx>
            <c:rich>
              <a:bodyPr vert="horz" rot="0" anchor="ctr"/>
              <a:lstStyle/>
              <a:p>
                <a:pPr algn="ctr">
                  <a:defRPr/>
                </a:pPr>
                <a:r>
                  <a:rPr lang="en-US" cap="none" sz="12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4010451"/>
        <c:crosses val="autoZero"/>
        <c:crossBetween val="midCat"/>
        <c:dispUnits/>
      </c:valAx>
      <c:valAx>
        <c:axId val="2401045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50530"/>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9275"/>
          <c:y val="0.839"/>
          <c:w val="0.83025"/>
          <c:h val="0.141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Velocity!$AR$2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6525"/>
          <c:y val="0.096"/>
          <c:w val="0.93075"/>
          <c:h val="0.64975"/>
        </c:manualLayout>
      </c:layout>
      <c:scatterChart>
        <c:scatterStyle val="lineMarker"/>
        <c:varyColors val="0"/>
        <c:ser>
          <c:idx val="0"/>
          <c:order val="0"/>
          <c:tx>
            <c:strRef>
              <c:f>'[2]AdltPref.freqs'!$BO$1</c:f>
              <c:strCache>
                <c:ptCount val="1"/>
                <c:pt idx="0">
                  <c:v>Stan 2001 n=42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'[2]AdltPref.freqs'!$CA$5:$CA$27</c:f>
              <c:numCache>
                <c:ptCount val="23"/>
                <c:pt idx="0">
                  <c:v>0.09090909090909091</c:v>
                </c:pt>
                <c:pt idx="1">
                  <c:v>0.2727272727272727</c:v>
                </c:pt>
                <c:pt idx="2">
                  <c:v>0.2727272727272727</c:v>
                </c:pt>
                <c:pt idx="3">
                  <c:v>1</c:v>
                </c:pt>
                <c:pt idx="4">
                  <c:v>0.36363636363636365</c:v>
                </c:pt>
                <c:pt idx="5">
                  <c:v>0.5454545454545454</c:v>
                </c:pt>
                <c:pt idx="6">
                  <c:v>0.36363636363636365</c:v>
                </c:pt>
                <c:pt idx="7">
                  <c:v>0.45454545454545453</c:v>
                </c:pt>
                <c:pt idx="8">
                  <c:v>0.2727272727272727</c:v>
                </c:pt>
                <c:pt idx="9">
                  <c:v>0</c:v>
                </c:pt>
                <c:pt idx="10">
                  <c:v>0</c:v>
                </c:pt>
                <c:pt idx="11">
                  <c:v>0</c:v>
                </c:pt>
                <c:pt idx="12">
                  <c:v>0</c:v>
                </c:pt>
                <c:pt idx="13">
                  <c:v>0.09090909090909091</c:v>
                </c:pt>
                <c:pt idx="14">
                  <c:v>0</c:v>
                </c:pt>
                <c:pt idx="15">
                  <c:v>0</c:v>
                </c:pt>
                <c:pt idx="16">
                  <c:v>0</c:v>
                </c:pt>
                <c:pt idx="17">
                  <c:v>0</c:v>
                </c:pt>
                <c:pt idx="18">
                  <c:v>0.09090909090909091</c:v>
                </c:pt>
                <c:pt idx="19">
                  <c:v>0</c:v>
                </c:pt>
                <c:pt idx="20">
                  <c:v>0</c:v>
                </c:pt>
                <c:pt idx="21">
                  <c:v>0</c:v>
                </c:pt>
                <c:pt idx="22">
                  <c:v>0</c:v>
                </c:pt>
              </c:numCache>
            </c:numRef>
          </c:yVal>
          <c:smooth val="0"/>
        </c:ser>
        <c:ser>
          <c:idx val="1"/>
          <c:order val="1"/>
          <c:tx>
            <c:strRef>
              <c:f>'[4]AdltPref.freqs'!$BO$1</c:f>
              <c:strCache>
                <c:ptCount val="1"/>
                <c:pt idx="0">
                  <c:v>Stan 1991 HQ n=157</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'[4]AdltPref.freqs'!$CA$5:$CA$27</c:f>
              <c:numCache>
                <c:ptCount val="23"/>
                <c:pt idx="0">
                  <c:v>0.07692307692307693</c:v>
                </c:pt>
                <c:pt idx="1">
                  <c:v>0.34615384615384615</c:v>
                </c:pt>
                <c:pt idx="2">
                  <c:v>0.7692307692307693</c:v>
                </c:pt>
                <c:pt idx="3">
                  <c:v>0.7307692307692307</c:v>
                </c:pt>
                <c:pt idx="4">
                  <c:v>1</c:v>
                </c:pt>
                <c:pt idx="5">
                  <c:v>0.8461538461538461</c:v>
                </c:pt>
                <c:pt idx="6">
                  <c:v>0.8076923076923077</c:v>
                </c:pt>
                <c:pt idx="7">
                  <c:v>0.5769230769230769</c:v>
                </c:pt>
                <c:pt idx="8">
                  <c:v>0.38461538461538464</c:v>
                </c:pt>
                <c:pt idx="9">
                  <c:v>0.23076923076923078</c:v>
                </c:pt>
                <c:pt idx="10">
                  <c:v>0.15384615384615385</c:v>
                </c:pt>
                <c:pt idx="11">
                  <c:v>0.07692307692307693</c:v>
                </c:pt>
                <c:pt idx="12">
                  <c:v>0</c:v>
                </c:pt>
                <c:pt idx="13">
                  <c:v>0</c:v>
                </c:pt>
                <c:pt idx="14">
                  <c:v>0</c:v>
                </c:pt>
                <c:pt idx="15">
                  <c:v>0</c:v>
                </c:pt>
                <c:pt idx="16">
                  <c:v>0</c:v>
                </c:pt>
                <c:pt idx="17">
                  <c:v>0</c:v>
                </c:pt>
                <c:pt idx="18">
                  <c:v>0.07692307692307693</c:v>
                </c:pt>
                <c:pt idx="19">
                  <c:v>0</c:v>
                </c:pt>
                <c:pt idx="20">
                  <c:v>0</c:v>
                </c:pt>
                <c:pt idx="21">
                  <c:v>0</c:v>
                </c:pt>
                <c:pt idx="22">
                  <c:v>0</c:v>
                </c:pt>
              </c:numCache>
            </c:numRef>
          </c:yVal>
          <c:smooth val="0"/>
        </c:ser>
        <c:ser>
          <c:idx val="2"/>
          <c:order val="2"/>
          <c:tx>
            <c:strRef>
              <c:f>'[1]AdltPref.freqs'!$BO$1</c:f>
              <c:strCache>
                <c:ptCount val="1"/>
                <c:pt idx="0">
                  <c:v>LgCh SFAR n=56</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'[1]AdltPref.freqs'!$CA$5:$CA$27</c:f>
              <c:numCache>
                <c:ptCount val="23"/>
                <c:pt idx="0">
                  <c:v>0.09090909090909091</c:v>
                </c:pt>
                <c:pt idx="1">
                  <c:v>0.5454545454545454</c:v>
                </c:pt>
                <c:pt idx="2">
                  <c:v>0.5454545454545454</c:v>
                </c:pt>
                <c:pt idx="3">
                  <c:v>1</c:v>
                </c:pt>
                <c:pt idx="4">
                  <c:v>1</c:v>
                </c:pt>
                <c:pt idx="5">
                  <c:v>0.9090909090909091</c:v>
                </c:pt>
                <c:pt idx="6">
                  <c:v>0.45454545454545453</c:v>
                </c:pt>
                <c:pt idx="7">
                  <c:v>0.36363636363636365</c:v>
                </c:pt>
                <c:pt idx="8">
                  <c:v>0.36363636363636365</c:v>
                </c:pt>
                <c:pt idx="9">
                  <c:v>0</c:v>
                </c:pt>
                <c:pt idx="10">
                  <c:v>0</c:v>
                </c:pt>
                <c:pt idx="11">
                  <c:v>0.09090909090909091</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3"/>
          <c:order val="3"/>
          <c:tx>
            <c:strRef>
              <c:f>'[3]AdltPref.freqs'!$BO$1</c:f>
              <c:strCache>
                <c:ptCount val="1"/>
                <c:pt idx="0">
                  <c:v>UNF FR n=201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'[3]AdltPref.freqs'!$E$5:$E$27</c:f>
              <c:numCache>
                <c:ptCount val="23"/>
                <c:pt idx="0">
                  <c:v>0.1</c:v>
                </c:pt>
                <c:pt idx="1">
                  <c:v>0.3</c:v>
                </c:pt>
                <c:pt idx="2">
                  <c:v>0.5</c:v>
                </c:pt>
                <c:pt idx="3">
                  <c:v>0.7</c:v>
                </c:pt>
                <c:pt idx="4">
                  <c:v>0.9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numCache>
            </c:numRef>
          </c:xVal>
          <c:yVal>
            <c:numRef>
              <c:f>'[3]AdltPref.freqs'!$CA$5:$CA$27</c:f>
              <c:numCache>
                <c:ptCount val="23"/>
                <c:pt idx="0">
                  <c:v>0</c:v>
                </c:pt>
                <c:pt idx="1">
                  <c:v>0.6296296296296297</c:v>
                </c:pt>
                <c:pt idx="2">
                  <c:v>1</c:v>
                </c:pt>
                <c:pt idx="3">
                  <c:v>1</c:v>
                </c:pt>
                <c:pt idx="4">
                  <c:v>0.9259259259259259</c:v>
                </c:pt>
                <c:pt idx="5">
                  <c:v>0.6666666666666666</c:v>
                </c:pt>
                <c:pt idx="6">
                  <c:v>0.6296296296296297</c:v>
                </c:pt>
                <c:pt idx="7">
                  <c:v>0.6296296296296297</c:v>
                </c:pt>
                <c:pt idx="8">
                  <c:v>0.37037037037037035</c:v>
                </c:pt>
                <c:pt idx="9">
                  <c:v>0.2962962962962963</c:v>
                </c:pt>
                <c:pt idx="10">
                  <c:v>0.3333333333333333</c:v>
                </c:pt>
                <c:pt idx="11">
                  <c:v>0.18518518518518517</c:v>
                </c:pt>
                <c:pt idx="12">
                  <c:v>0.2222222222222222</c:v>
                </c:pt>
                <c:pt idx="13">
                  <c:v>0.18518518518518517</c:v>
                </c:pt>
                <c:pt idx="14">
                  <c:v>0.1111111111111111</c:v>
                </c:pt>
                <c:pt idx="15">
                  <c:v>0.14814814814814814</c:v>
                </c:pt>
                <c:pt idx="16">
                  <c:v>0.07407407407407407</c:v>
                </c:pt>
                <c:pt idx="17">
                  <c:v>0</c:v>
                </c:pt>
                <c:pt idx="18">
                  <c:v>0</c:v>
                </c:pt>
                <c:pt idx="19">
                  <c:v>0.037037037037037035</c:v>
                </c:pt>
                <c:pt idx="20">
                  <c:v>0</c:v>
                </c:pt>
                <c:pt idx="21">
                  <c:v>0</c:v>
                </c:pt>
                <c:pt idx="22">
                  <c:v>0</c:v>
                </c:pt>
              </c:numCache>
            </c:numRef>
          </c:yVal>
          <c:smooth val="0"/>
        </c:ser>
        <c:ser>
          <c:idx val="5"/>
          <c:order val="4"/>
          <c:tx>
            <c:strRef>
              <c:f>Velocity!$CG$24</c:f>
              <c:strCache>
                <c:ptCount val="1"/>
                <c:pt idx="0">
                  <c:v>Klamath 150-400 mm</c:v>
                </c:pt>
              </c:strCache>
            </c:strRef>
          </c:tx>
          <c:extLst>
            <c:ext xmlns:c14="http://schemas.microsoft.com/office/drawing/2007/8/2/chart" uri="{6F2FDCE9-48DA-4B69-8628-5D25D57E5C99}">
              <c14:invertSolidFillFmt>
                <c14:spPr>
                  <a:solidFill>
                    <a:srgbClr val="000000"/>
                  </a:solidFill>
                </c14:spPr>
              </c14:invertSolidFillFmt>
            </c:ext>
          </c:extLst>
          <c:xVal>
            <c:numRef>
              <c:f>Velocity!$CC$25:$CC$52</c:f>
              <c:numCache/>
            </c:numRef>
          </c:xVal>
          <c:yVal>
            <c:numRef>
              <c:f>Velocity!$CG$25:$CG$52</c:f>
              <c:numCache/>
            </c:numRef>
          </c:yVal>
          <c:smooth val="0"/>
        </c:ser>
        <c:ser>
          <c:idx val="7"/>
          <c:order val="5"/>
          <c:tx>
            <c:strRef>
              <c:f>Velocity!$CJ$37</c:f>
              <c:strCache>
                <c:ptCount val="1"/>
                <c:pt idx="0">
                  <c:v>Pit River Adult</c:v>
                </c:pt>
              </c:strCache>
            </c:strRef>
          </c:tx>
          <c:extLst>
            <c:ext xmlns:c14="http://schemas.microsoft.com/office/drawing/2007/8/2/chart" uri="{6F2FDCE9-48DA-4B69-8628-5D25D57E5C99}">
              <c14:invertSolidFillFmt>
                <c14:spPr>
                  <a:solidFill>
                    <a:srgbClr val="000000"/>
                  </a:solidFill>
                </c14:spPr>
              </c14:invertSolidFillFmt>
            </c:ext>
          </c:extLst>
          <c:xVal>
            <c:numRef>
              <c:f>Velocity!$CK$40:$CK$58</c:f>
              <c:numCache/>
            </c:numRef>
          </c:xVal>
          <c:yVal>
            <c:numRef>
              <c:f>Velocity!$CN$40:$CN$58</c:f>
              <c:numCache/>
            </c:numRef>
          </c:yVal>
          <c:smooth val="0"/>
        </c:ser>
        <c:ser>
          <c:idx val="6"/>
          <c:order val="6"/>
          <c:tx>
            <c:strRef>
              <c:f>Velocity!$AR$2</c:f>
              <c:strCache>
                <c:ptCount val="1"/>
                <c:pt idx="0">
                  <c:v>RBT 15 - 40 cm</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Velocity!$AO$3:$AO$7</c:f>
              <c:numCache/>
            </c:numRef>
          </c:xVal>
          <c:yVal>
            <c:numRef>
              <c:f>Velocity!$AP$3:$AP$7</c:f>
              <c:numCache/>
            </c:numRef>
          </c:yVal>
          <c:smooth val="0"/>
        </c:ser>
        <c:axId val="14767468"/>
        <c:axId val="65798349"/>
      </c:scatterChart>
      <c:valAx>
        <c:axId val="14767468"/>
        <c:scaling>
          <c:orientation val="minMax"/>
          <c:max val="4.5"/>
        </c:scaling>
        <c:axPos val="b"/>
        <c:title>
          <c:tx>
            <c:rich>
              <a:bodyPr vert="horz" rot="0" anchor="ctr"/>
              <a:lstStyle/>
              <a:p>
                <a:pPr algn="ctr">
                  <a:defRPr/>
                </a:pPr>
                <a:r>
                  <a:rPr lang="en-US" cap="none" sz="1000" b="1" i="0" u="none" baseline="0">
                    <a:solidFill>
                      <a:srgbClr val="000000"/>
                    </a:solidFill>
                    <a:latin typeface="Calibri"/>
                    <a:ea typeface="Calibri"/>
                    <a:cs typeface="Calibri"/>
                  </a:rPr>
                  <a:t>Velocity (ft/s)</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5798349"/>
        <c:crosses val="autoZero"/>
        <c:crossBetween val="midCat"/>
        <c:dispUnits/>
      </c:valAx>
      <c:valAx>
        <c:axId val="657983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67468"/>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845"/>
          <c:y val="0.8585"/>
          <c:w val="0.8205"/>
          <c:h val="0.1415"/>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Calibri"/>
                <a:ea typeface="Calibri"/>
                <a:cs typeface="Calibri"/>
              </a:rPr>
              <a:t>PCWA HSC</a:t>
            </a:r>
          </a:p>
        </c:rich>
      </c:tx>
      <c:layout/>
      <c:spPr>
        <a:noFill/>
        <a:ln>
          <a:noFill/>
        </a:ln>
      </c:spPr>
    </c:title>
    <c:plotArea>
      <c:layout>
        <c:manualLayout>
          <c:xMode val="edge"/>
          <c:yMode val="edge"/>
          <c:x val="0.04725"/>
          <c:y val="0.093"/>
          <c:w val="0.91875"/>
          <c:h val="0.7485"/>
        </c:manualLayout>
      </c:layout>
      <c:scatterChart>
        <c:scatterStyle val="lineMarker"/>
        <c:varyColors val="0"/>
        <c:ser>
          <c:idx val="0"/>
          <c:order val="0"/>
          <c:tx>
            <c:strRef>
              <c:f>Velocity!$I$2</c:f>
              <c:strCache>
                <c:ptCount val="1"/>
                <c:pt idx="0">
                  <c:v>RBT 5 - 12 cm HSC</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Velocity!$D$3:$D$7</c:f>
              <c:numCache/>
            </c:numRef>
          </c:xVal>
          <c:yVal>
            <c:numRef>
              <c:f>Velocity!$E$3:$E$7</c:f>
              <c:numCache/>
            </c:numRef>
          </c:yVal>
          <c:smooth val="0"/>
        </c:ser>
        <c:ser>
          <c:idx val="1"/>
          <c:order val="1"/>
          <c:tx>
            <c:strRef>
              <c:f>Velocity!$U$2</c:f>
              <c:strCache>
                <c:ptCount val="1"/>
                <c:pt idx="0">
                  <c:v>RBT 12 - 22.5 cm HSC</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Velocity!$Q$3:$Q$7</c:f>
              <c:numCache/>
            </c:numRef>
          </c:xVal>
          <c:yVal>
            <c:numRef>
              <c:f>Velocity!$R$3:$R$7</c:f>
              <c:numCache/>
            </c:numRef>
          </c:yVal>
          <c:smooth val="0"/>
        </c:ser>
        <c:ser>
          <c:idx val="2"/>
          <c:order val="2"/>
          <c:tx>
            <c:strRef>
              <c:f>Velocity!$AG$2</c:f>
              <c:strCache>
                <c:ptCount val="1"/>
                <c:pt idx="0">
                  <c:v>RBT 5 - 15 cm HSC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0000"/>
                </a:solidFill>
              </a:ln>
            </c:spPr>
          </c:marker>
          <c:xVal>
            <c:numRef>
              <c:f>Velocity!$AC$3:$AC$7</c:f>
              <c:numCache/>
            </c:numRef>
          </c:xVal>
          <c:yVal>
            <c:numRef>
              <c:f>Velocity!$AD$3:$AD$7</c:f>
              <c:numCache/>
            </c:numRef>
          </c:yVal>
          <c:smooth val="0"/>
        </c:ser>
        <c:ser>
          <c:idx val="3"/>
          <c:order val="3"/>
          <c:tx>
            <c:strRef>
              <c:f>Velocity!$AS$2</c:f>
              <c:strCache>
                <c:ptCount val="1"/>
                <c:pt idx="0">
                  <c:v>RBT 15 - 40 cm HSC</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80"/>
                </a:solidFill>
              </a:ln>
            </c:spPr>
          </c:marker>
          <c:xVal>
            <c:numRef>
              <c:f>Velocity!$AO$3:$AO$7</c:f>
              <c:numCache/>
            </c:numRef>
          </c:xVal>
          <c:yVal>
            <c:numRef>
              <c:f>Velocity!$AP$3:$AP$7</c:f>
              <c:numCache/>
            </c:numRef>
          </c:yVal>
          <c:smooth val="0"/>
        </c:ser>
        <c:axId val="55314230"/>
        <c:axId val="28066023"/>
      </c:scatterChart>
      <c:valAx>
        <c:axId val="55314230"/>
        <c:scaling>
          <c:orientation val="minMax"/>
        </c:scaling>
        <c:axPos val="b"/>
        <c:title>
          <c:tx>
            <c:rich>
              <a:bodyPr vert="horz" rot="0" anchor="ctr"/>
              <a:lstStyle/>
              <a:p>
                <a:pPr algn="ctr">
                  <a:defRPr/>
                </a:pPr>
                <a:r>
                  <a:rPr lang="en-US" cap="none" sz="1000" b="1" i="0" u="none" baseline="0"/>
                  <a:t>Velocity (ft/s)</a:t>
                </a:r>
              </a:p>
            </c:rich>
          </c:tx>
          <c:layout/>
          <c:overlay val="0"/>
          <c:spPr>
            <a:noFill/>
            <a:ln>
              <a:noFill/>
            </a:ln>
          </c:spPr>
        </c:title>
        <c:delete val="0"/>
        <c:numFmt formatCode="0.0" sourceLinked="0"/>
        <c:majorTickMark val="out"/>
        <c:minorTickMark val="none"/>
        <c:tickLblPos val="nextTo"/>
        <c:crossAx val="28066023"/>
        <c:crosses val="autoZero"/>
        <c:crossBetween val="midCat"/>
        <c:dispUnits/>
      </c:valAx>
      <c:valAx>
        <c:axId val="28066023"/>
        <c:scaling>
          <c:orientation val="minMax"/>
          <c:max val="1.1"/>
        </c:scaling>
        <c:axPos val="l"/>
        <c:title>
          <c:tx>
            <c:rich>
              <a:bodyPr vert="horz" rot="-5400000" anchor="ctr"/>
              <a:lstStyle/>
              <a:p>
                <a:pPr algn="ctr">
                  <a:defRPr/>
                </a:pPr>
                <a:r>
                  <a:rPr lang="en-US" cap="none" sz="1000" b="1" i="0" u="none" baseline="0"/>
                  <a:t>Suitability </a:t>
                </a:r>
              </a:p>
            </c:rich>
          </c:tx>
          <c:layout/>
          <c:overlay val="0"/>
          <c:spPr>
            <a:noFill/>
            <a:ln>
              <a:noFill/>
            </a:ln>
          </c:spPr>
        </c:title>
        <c:majorGridlines/>
        <c:delete val="0"/>
        <c:numFmt formatCode="General" sourceLinked="1"/>
        <c:majorTickMark val="out"/>
        <c:minorTickMark val="none"/>
        <c:tickLblPos val="nextTo"/>
        <c:crossAx val="55314230"/>
        <c:crosses val="autoZero"/>
        <c:crossBetween val="midCat"/>
        <c:dispUnits/>
        <c:majorUnit val="0.1"/>
      </c:valAx>
      <c:spPr>
        <a:solidFill>
          <a:srgbClr val="FFFFFF"/>
        </a:solidFill>
        <a:ln w="12700">
          <a:solidFill>
            <a:srgbClr val="808080"/>
          </a:solidFill>
        </a:ln>
      </c:spPr>
    </c:plotArea>
    <c:legend>
      <c:legendPos val="r"/>
      <c:layout>
        <c:manualLayout>
          <c:xMode val="edge"/>
          <c:yMode val="edge"/>
          <c:x val="0.0545"/>
          <c:y val="0.90825"/>
          <c:w val="0.90725"/>
          <c:h val="0.0822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Depth!$AF$2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2"/>
          <c:y val="0.06175"/>
          <c:w val="0.95525"/>
          <c:h val="0.687"/>
        </c:manualLayout>
      </c:layout>
      <c:scatterChart>
        <c:scatterStyle val="lineMarker"/>
        <c:varyColors val="0"/>
        <c:ser>
          <c:idx val="0"/>
          <c:order val="0"/>
          <c:tx>
            <c:strRef>
              <c:f>'[2]AdltPref.freqs'!$AX$1</c:f>
              <c:strCache>
                <c:ptCount val="1"/>
                <c:pt idx="0">
                  <c:v>Stan 2001 n=92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'[2]AdltPref.freqs'!$BB$5:$BB$29</c:f>
              <c:numCache>
                <c:ptCount val="25"/>
                <c:pt idx="0">
                  <c:v>0</c:v>
                </c:pt>
                <c:pt idx="1">
                  <c:v>0.041666666666666664</c:v>
                </c:pt>
                <c:pt idx="2">
                  <c:v>0.4583333333333333</c:v>
                </c:pt>
                <c:pt idx="3">
                  <c:v>1</c:v>
                </c:pt>
                <c:pt idx="4">
                  <c:v>0.9166666666666666</c:v>
                </c:pt>
                <c:pt idx="5">
                  <c:v>0.25</c:v>
                </c:pt>
                <c:pt idx="6">
                  <c:v>0.375</c:v>
                </c:pt>
                <c:pt idx="7">
                  <c:v>0.4583333333333333</c:v>
                </c:pt>
                <c:pt idx="8">
                  <c:v>0.16666666666666666</c:v>
                </c:pt>
                <c:pt idx="9">
                  <c:v>0.041666666666666664</c:v>
                </c:pt>
                <c:pt idx="10">
                  <c:v>0</c:v>
                </c:pt>
                <c:pt idx="11">
                  <c:v>0</c:v>
                </c:pt>
                <c:pt idx="12">
                  <c:v>0.08333333333333333</c:v>
                </c:pt>
                <c:pt idx="13">
                  <c:v>0.041666666666666664</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'[4]AdltPref.freqs'!$AX$1</c:f>
              <c:strCache>
                <c:ptCount val="1"/>
                <c:pt idx="0">
                  <c:v>Stan 1991 HQ n=90</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'[4]AdltPref.freqs'!$BB$5:$BB$29</c:f>
              <c:numCache>
                <c:ptCount val="25"/>
                <c:pt idx="0">
                  <c:v>0</c:v>
                </c:pt>
                <c:pt idx="1">
                  <c:v>0.0625</c:v>
                </c:pt>
                <c:pt idx="2">
                  <c:v>0.3125</c:v>
                </c:pt>
                <c:pt idx="3">
                  <c:v>0.5625</c:v>
                </c:pt>
                <c:pt idx="4">
                  <c:v>0.375</c:v>
                </c:pt>
                <c:pt idx="5">
                  <c:v>1</c:v>
                </c:pt>
                <c:pt idx="6">
                  <c:v>0.75</c:v>
                </c:pt>
                <c:pt idx="7">
                  <c:v>0.5625</c:v>
                </c:pt>
                <c:pt idx="8">
                  <c:v>0.4375</c:v>
                </c:pt>
                <c:pt idx="9">
                  <c:v>0.6875</c:v>
                </c:pt>
                <c:pt idx="10">
                  <c:v>0.4375</c:v>
                </c:pt>
                <c:pt idx="11">
                  <c:v>0.125</c:v>
                </c:pt>
                <c:pt idx="12">
                  <c:v>0.1875</c:v>
                </c:pt>
                <c:pt idx="13">
                  <c:v>0</c:v>
                </c:pt>
                <c:pt idx="14">
                  <c:v>0</c:v>
                </c:pt>
                <c:pt idx="15">
                  <c:v>0</c:v>
                </c:pt>
                <c:pt idx="16">
                  <c:v>0</c:v>
                </c:pt>
                <c:pt idx="17">
                  <c:v>0</c:v>
                </c:pt>
                <c:pt idx="18">
                  <c:v>0</c:v>
                </c:pt>
                <c:pt idx="19">
                  <c:v>0</c:v>
                </c:pt>
                <c:pt idx="20">
                  <c:v>0.0625</c:v>
                </c:pt>
                <c:pt idx="21">
                  <c:v>0.0625</c:v>
                </c:pt>
                <c:pt idx="22">
                  <c:v>0</c:v>
                </c:pt>
                <c:pt idx="23">
                  <c:v>0</c:v>
                </c:pt>
                <c:pt idx="24">
                  <c:v>0</c:v>
                </c:pt>
              </c:numCache>
            </c:numRef>
          </c:yVal>
          <c:smooth val="0"/>
        </c:ser>
        <c:ser>
          <c:idx val="2"/>
          <c:order val="2"/>
          <c:tx>
            <c:strRef>
              <c:f>'[1]AdltPref.freqs'!$AX$1</c:f>
              <c:strCache>
                <c:ptCount val="1"/>
                <c:pt idx="0">
                  <c:v>LgCh SFAR n=33</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'[1]AdltPref.freqs'!$BB$5:$BB$29</c:f>
              <c:numCache>
                <c:ptCount val="25"/>
                <c:pt idx="0">
                  <c:v>0</c:v>
                </c:pt>
                <c:pt idx="1">
                  <c:v>0.09090909090909091</c:v>
                </c:pt>
                <c:pt idx="2">
                  <c:v>0.36363636363636365</c:v>
                </c:pt>
                <c:pt idx="3">
                  <c:v>1</c:v>
                </c:pt>
                <c:pt idx="4">
                  <c:v>0.9090909090909091</c:v>
                </c:pt>
                <c:pt idx="5">
                  <c:v>0.45454545454545453</c:v>
                </c:pt>
                <c:pt idx="6">
                  <c:v>0.18181818181818182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3"/>
          <c:tx>
            <c:strRef>
              <c:f>'[3]AdltPref.freqs'!$AX$1</c:f>
              <c:strCache>
                <c:ptCount val="1"/>
                <c:pt idx="0">
                  <c:v>UNF FR n=413</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'[3]AdltPref.freqs'!$BB$5:$BB$29</c:f>
              <c:numCache>
                <c:ptCount val="25"/>
                <c:pt idx="0">
                  <c:v>0.030303030303030304</c:v>
                </c:pt>
                <c:pt idx="1">
                  <c:v>0.36363636363636365</c:v>
                </c:pt>
                <c:pt idx="2">
                  <c:v>0.8080808080808081</c:v>
                </c:pt>
                <c:pt idx="3">
                  <c:v>1</c:v>
                </c:pt>
                <c:pt idx="4">
                  <c:v>0.7373737373737373</c:v>
                </c:pt>
                <c:pt idx="5">
                  <c:v>0.5555555555555556</c:v>
                </c:pt>
                <c:pt idx="6">
                  <c:v>0.37373737373737376</c:v>
                </c:pt>
                <c:pt idx="7">
                  <c:v>0.13131313131313133</c:v>
                </c:pt>
                <c:pt idx="8">
                  <c:v>0.050505050505050504</c:v>
                </c:pt>
                <c:pt idx="9">
                  <c:v>0.0707070707070707</c:v>
                </c:pt>
                <c:pt idx="10">
                  <c:v>0.030303030303030304</c:v>
                </c:pt>
                <c:pt idx="11">
                  <c:v>0.010101010101010102</c:v>
                </c:pt>
                <c:pt idx="12">
                  <c:v>0</c:v>
                </c:pt>
                <c:pt idx="13">
                  <c:v>0</c:v>
                </c:pt>
                <c:pt idx="14">
                  <c:v>0.010101010101010102</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Depth!$CE$25</c:f>
              <c:strCache>
                <c:ptCount val="1"/>
                <c:pt idx="0">
                  <c:v>Klamath 50-150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Depth!$CE$26:$CE$63</c:f>
              <c:numCache/>
            </c:numRef>
          </c:yVal>
          <c:smooth val="0"/>
        </c:ser>
        <c:ser>
          <c:idx val="7"/>
          <c:order val="5"/>
          <c:tx>
            <c:strRef>
              <c:f>Depth!$CO$24</c:f>
              <c:strCache>
                <c:ptCount val="1"/>
                <c:pt idx="0">
                  <c:v>Pit River Juv</c:v>
                </c:pt>
              </c:strCache>
            </c:strRef>
          </c:tx>
          <c:extLst>
            <c:ext xmlns:c14="http://schemas.microsoft.com/office/drawing/2007/8/2/chart" uri="{6F2FDCE9-48DA-4B69-8628-5D25D57E5C99}">
              <c14:invertSolidFillFmt>
                <c14:spPr>
                  <a:solidFill>
                    <a:srgbClr val="000000"/>
                  </a:solidFill>
                </c14:spPr>
              </c14:invertSolidFillFmt>
            </c:ext>
          </c:extLst>
          <c:xVal>
            <c:numRef>
              <c:f>Depth!$CP$27:$CP$51</c:f>
              <c:numCache/>
            </c:numRef>
          </c:xVal>
          <c:yVal>
            <c:numRef>
              <c:f>Depth!$CS$27:$CS$51</c:f>
              <c:numCache/>
            </c:numRef>
          </c:yVal>
          <c:smooth val="0"/>
        </c:ser>
        <c:ser>
          <c:idx val="6"/>
          <c:order val="6"/>
          <c:tx>
            <c:strRef>
              <c:f>Depth!$AG$2</c:f>
              <c:strCache>
                <c:ptCount val="1"/>
                <c:pt idx="0">
                  <c:v>RBT 5 - 15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Depth!$AC$3:$AC$8</c:f>
              <c:numCache/>
            </c:numRef>
          </c:xVal>
          <c:yVal>
            <c:numRef>
              <c:f>Depth!$AD$3:$AD$8</c:f>
              <c:numCache/>
            </c:numRef>
          </c:yVal>
          <c:smooth val="0"/>
        </c:ser>
        <c:axId val="51267616"/>
        <c:axId val="58755361"/>
      </c:scatterChart>
      <c:valAx>
        <c:axId val="51267616"/>
        <c:scaling>
          <c:orientation val="minMax"/>
          <c:max val="9"/>
        </c:scaling>
        <c:axPos val="b"/>
        <c:title>
          <c:tx>
            <c:rich>
              <a:bodyPr vert="horz" rot="0" anchor="ctr"/>
              <a:lstStyle/>
              <a:p>
                <a:pPr algn="ctr">
                  <a:defRPr/>
                </a:pPr>
                <a:r>
                  <a:rPr lang="en-US" cap="none" sz="12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8755361"/>
        <c:crosses val="autoZero"/>
        <c:crossBetween val="midCat"/>
        <c:dispUnits/>
        <c:majorUnit val="1"/>
      </c:valAx>
      <c:valAx>
        <c:axId val="5875536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67616"/>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116"/>
          <c:y val="0.835"/>
          <c:w val="0.83825"/>
          <c:h val="0.140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Depth!$U$2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125"/>
          <c:y val="0.059"/>
          <c:w val="0.95625"/>
          <c:h val="0.71625"/>
        </c:manualLayout>
      </c:layout>
      <c:scatterChart>
        <c:scatterStyle val="lineMarker"/>
        <c:varyColors val="0"/>
        <c:ser>
          <c:idx val="0"/>
          <c:order val="0"/>
          <c:tx>
            <c:strRef>
              <c:f>'[2]AdltPref.freqs'!$AG$1</c:f>
              <c:strCache>
                <c:ptCount val="1"/>
                <c:pt idx="0">
                  <c:v>Stan 2001 n=46</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'[2]AdltPref.freqs'!$AK$5:$AK$29</c:f>
              <c:numCache>
                <c:ptCount val="25"/>
                <c:pt idx="0">
                  <c:v>0</c:v>
                </c:pt>
                <c:pt idx="1">
                  <c:v>0</c:v>
                </c:pt>
                <c:pt idx="2">
                  <c:v>0.2</c:v>
                </c:pt>
                <c:pt idx="3">
                  <c:v>0.3</c:v>
                </c:pt>
                <c:pt idx="4">
                  <c:v>0.3</c:v>
                </c:pt>
                <c:pt idx="5">
                  <c:v>0.4</c:v>
                </c:pt>
                <c:pt idx="6">
                  <c:v>1</c:v>
                </c:pt>
                <c:pt idx="7">
                  <c:v>0.9</c:v>
                </c:pt>
                <c:pt idx="8">
                  <c:v>0.3</c:v>
                </c:pt>
                <c:pt idx="9">
                  <c:v>0.3</c:v>
                </c:pt>
                <c:pt idx="10">
                  <c:v>0</c:v>
                </c:pt>
                <c:pt idx="11">
                  <c:v>0.1</c:v>
                </c:pt>
                <c:pt idx="12">
                  <c:v>0.5</c:v>
                </c:pt>
                <c:pt idx="13">
                  <c:v>0.1</c:v>
                </c:pt>
                <c:pt idx="14">
                  <c:v>0.2</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'[4]AdltPref.freqs'!$AG$1</c:f>
              <c:strCache>
                <c:ptCount val="1"/>
                <c:pt idx="0">
                  <c:v>Stan 1991 HQ n=182</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'[4]AdltPref.freqs'!$AK$5:$AK$29</c:f>
              <c:numCache>
                <c:ptCount val="25"/>
                <c:pt idx="0">
                  <c:v>0</c:v>
                </c:pt>
                <c:pt idx="1">
                  <c:v>0</c:v>
                </c:pt>
                <c:pt idx="2">
                  <c:v>0.037037037037037035</c:v>
                </c:pt>
                <c:pt idx="3">
                  <c:v>0.2962962962962963</c:v>
                </c:pt>
                <c:pt idx="4">
                  <c:v>0.6666666666666666</c:v>
                </c:pt>
                <c:pt idx="5">
                  <c:v>0.9629629629629629</c:v>
                </c:pt>
                <c:pt idx="6">
                  <c:v>1</c:v>
                </c:pt>
                <c:pt idx="7">
                  <c:v>0.9629629629629629</c:v>
                </c:pt>
                <c:pt idx="8">
                  <c:v>0.7037037037037037</c:v>
                </c:pt>
                <c:pt idx="9">
                  <c:v>0.6666666666666666</c:v>
                </c:pt>
                <c:pt idx="10">
                  <c:v>0.37037037037037035</c:v>
                </c:pt>
                <c:pt idx="11">
                  <c:v>0.1111111111111111</c:v>
                </c:pt>
                <c:pt idx="12">
                  <c:v>0.2222222222222222</c:v>
                </c:pt>
                <c:pt idx="13">
                  <c:v>0.07407407407407407</c:v>
                </c:pt>
                <c:pt idx="14">
                  <c:v>0.07407407407407407</c:v>
                </c:pt>
                <c:pt idx="15">
                  <c:v>0.1111111111111111</c:v>
                </c:pt>
                <c:pt idx="16">
                  <c:v>0</c:v>
                </c:pt>
                <c:pt idx="17">
                  <c:v>0.037037037037037035</c:v>
                </c:pt>
                <c:pt idx="18">
                  <c:v>0.07407407407407407</c:v>
                </c:pt>
                <c:pt idx="19">
                  <c:v>0.037037037037037035</c:v>
                </c:pt>
                <c:pt idx="20">
                  <c:v>0.18518518518518517</c:v>
                </c:pt>
                <c:pt idx="21">
                  <c:v>0.1111111111111111</c:v>
                </c:pt>
                <c:pt idx="22">
                  <c:v>0.037037037037037035</c:v>
                </c:pt>
                <c:pt idx="23">
                  <c:v>0</c:v>
                </c:pt>
                <c:pt idx="24">
                  <c:v>0</c:v>
                </c:pt>
              </c:numCache>
            </c:numRef>
          </c:yVal>
          <c:smooth val="0"/>
        </c:ser>
        <c:ser>
          <c:idx val="2"/>
          <c:order val="2"/>
          <c:tx>
            <c:strRef>
              <c:f>'[1]AdltPref.freqs'!$AG$1</c:f>
              <c:strCache>
                <c:ptCount val="1"/>
                <c:pt idx="0">
                  <c:v>LgCh SFAR n=32</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'[1]AdltPref.freqs'!$AK$5:$AK$29</c:f>
              <c:numCache>
                <c:ptCount val="25"/>
                <c:pt idx="0">
                  <c:v>0</c:v>
                </c:pt>
                <c:pt idx="1">
                  <c:v>0</c:v>
                </c:pt>
                <c:pt idx="2">
                  <c:v>0</c:v>
                </c:pt>
                <c:pt idx="3">
                  <c:v>0.2857142857142857</c:v>
                </c:pt>
                <c:pt idx="4">
                  <c:v>0.8571428571428571</c:v>
                </c:pt>
                <c:pt idx="5">
                  <c:v>1</c:v>
                </c:pt>
                <c:pt idx="6">
                  <c:v>0.2857142857142857</c:v>
                </c:pt>
                <c:pt idx="7">
                  <c:v>0.8571428571428571</c:v>
                </c:pt>
                <c:pt idx="8">
                  <c:v>0.2857142857142857</c:v>
                </c:pt>
                <c:pt idx="9">
                  <c:v>0.2857142857142857</c:v>
                </c:pt>
                <c:pt idx="10">
                  <c:v>0</c:v>
                </c:pt>
                <c:pt idx="11">
                  <c:v>0.14285714285714285</c:v>
                </c:pt>
                <c:pt idx="12">
                  <c:v>0.14285714285714285</c:v>
                </c:pt>
                <c:pt idx="13">
                  <c:v>0</c:v>
                </c:pt>
                <c:pt idx="14">
                  <c:v>0.2857142857142857</c:v>
                </c:pt>
                <c:pt idx="15">
                  <c:v>0</c:v>
                </c:pt>
                <c:pt idx="16">
                  <c:v>0</c:v>
                </c:pt>
                <c:pt idx="17">
                  <c:v>0</c:v>
                </c:pt>
                <c:pt idx="18">
                  <c:v>0</c:v>
                </c:pt>
                <c:pt idx="19">
                  <c:v>0</c:v>
                </c:pt>
                <c:pt idx="20">
                  <c:v>0</c:v>
                </c:pt>
                <c:pt idx="21">
                  <c:v>0</c:v>
                </c:pt>
                <c:pt idx="22">
                  <c:v>0</c:v>
                </c:pt>
                <c:pt idx="23">
                  <c:v>0.14285714285714285</c:v>
                </c:pt>
                <c:pt idx="24">
                  <c:v>0</c:v>
                </c:pt>
              </c:numCache>
            </c:numRef>
          </c:yVal>
          <c:smooth val="0"/>
        </c:ser>
        <c:ser>
          <c:idx val="3"/>
          <c:order val="3"/>
          <c:tx>
            <c:strRef>
              <c:f>'[3]AdltPref.freqs'!$AG$1</c:f>
              <c:strCache>
                <c:ptCount val="1"/>
                <c:pt idx="0">
                  <c:v>UNF FR n=181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'[3]AdltPref.freqs'!$AK$5:$AK$29</c:f>
              <c:numCache>
                <c:ptCount val="25"/>
                <c:pt idx="0">
                  <c:v>0</c:v>
                </c:pt>
                <c:pt idx="1">
                  <c:v>0.02564102564102564</c:v>
                </c:pt>
                <c:pt idx="2">
                  <c:v>0.07692307692307693</c:v>
                </c:pt>
                <c:pt idx="3">
                  <c:v>0.358974358974359</c:v>
                </c:pt>
                <c:pt idx="4">
                  <c:v>0.6153846153846154</c:v>
                </c:pt>
                <c:pt idx="5">
                  <c:v>0.6410256410256411</c:v>
                </c:pt>
                <c:pt idx="6">
                  <c:v>1</c:v>
                </c:pt>
                <c:pt idx="7">
                  <c:v>0.6666666666666666</c:v>
                </c:pt>
                <c:pt idx="8">
                  <c:v>0.5384615384615384</c:v>
                </c:pt>
                <c:pt idx="9">
                  <c:v>0.2564102564102564</c:v>
                </c:pt>
                <c:pt idx="10">
                  <c:v>0.1794871794871795</c:v>
                </c:pt>
                <c:pt idx="11">
                  <c:v>0.02564102564102564</c:v>
                </c:pt>
                <c:pt idx="12">
                  <c:v>0.07692307692307693</c:v>
                </c:pt>
                <c:pt idx="13">
                  <c:v>0.05128205128205128</c:v>
                </c:pt>
                <c:pt idx="14">
                  <c:v>0.1282051282051282</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Depth!$CD$25</c:f>
              <c:strCache>
                <c:ptCount val="1"/>
                <c:pt idx="0">
                  <c:v>Klamath 120-22.5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Depth!$CD$26:$CD$63</c:f>
              <c:numCache/>
            </c:numRef>
          </c:yVal>
          <c:smooth val="0"/>
        </c:ser>
        <c:ser>
          <c:idx val="6"/>
          <c:order val="5"/>
          <c:tx>
            <c:strRef>
              <c:f>Depth!$U$2</c:f>
              <c:strCache>
                <c:ptCount val="1"/>
                <c:pt idx="0">
                  <c:v>RBT 12 - 22.5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Depth!$Q$3:$Q$9</c:f>
              <c:numCache/>
            </c:numRef>
          </c:xVal>
          <c:yVal>
            <c:numRef>
              <c:f>Depth!$R$3:$R$9</c:f>
              <c:numCache/>
            </c:numRef>
          </c:yVal>
          <c:smooth val="0"/>
        </c:ser>
        <c:axId val="59036202"/>
        <c:axId val="61563771"/>
      </c:scatterChart>
      <c:valAx>
        <c:axId val="59036202"/>
        <c:scaling>
          <c:orientation val="minMax"/>
          <c:max val="9"/>
        </c:scaling>
        <c:axPos val="b"/>
        <c:title>
          <c:tx>
            <c:rich>
              <a:bodyPr vert="horz" rot="0" anchor="ctr"/>
              <a:lstStyle/>
              <a:p>
                <a:pPr algn="ctr">
                  <a:defRPr/>
                </a:pPr>
                <a:r>
                  <a:rPr lang="en-US" cap="none" sz="12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1563771"/>
        <c:crosses val="autoZero"/>
        <c:crossBetween val="midCat"/>
        <c:dispUnits/>
        <c:majorUnit val="1"/>
      </c:valAx>
      <c:valAx>
        <c:axId val="6156377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36202"/>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10275"/>
          <c:y val="0.85575"/>
          <c:w val="0.8405"/>
          <c:h val="0.139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Depth!$I$2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4075"/>
          <c:y val="0.057"/>
          <c:w val="0.9565"/>
          <c:h val="0.72425"/>
        </c:manualLayout>
      </c:layout>
      <c:scatterChart>
        <c:scatterStyle val="lineMarker"/>
        <c:varyColors val="0"/>
        <c:ser>
          <c:idx val="0"/>
          <c:order val="0"/>
          <c:tx>
            <c:strRef>
              <c:f>'[2]AdltPref.freqs'!$P$1</c:f>
              <c:strCache>
                <c:ptCount val="1"/>
                <c:pt idx="0">
                  <c:v>Stan 2001 n=83</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'[2]AdltPref.freqs'!$T$5:$T$29</c:f>
              <c:numCache>
                <c:ptCount val="25"/>
                <c:pt idx="0">
                  <c:v>0</c:v>
                </c:pt>
                <c:pt idx="1">
                  <c:v>0.045454545454545456</c:v>
                </c:pt>
                <c:pt idx="2">
                  <c:v>0.45454545454545453</c:v>
                </c:pt>
                <c:pt idx="3">
                  <c:v>1</c:v>
                </c:pt>
                <c:pt idx="4">
                  <c:v>0.9545454545454546</c:v>
                </c:pt>
                <c:pt idx="5">
                  <c:v>0.22727272727272727</c:v>
                </c:pt>
                <c:pt idx="6">
                  <c:v>0.36363636363636365</c:v>
                </c:pt>
                <c:pt idx="7">
                  <c:v>0.45454545454545453</c:v>
                </c:pt>
                <c:pt idx="8">
                  <c:v>0.18181818181818182</c:v>
                </c:pt>
                <c:pt idx="9">
                  <c:v>0.045454545454545456</c:v>
                </c:pt>
                <c:pt idx="10">
                  <c:v>0</c:v>
                </c:pt>
                <c:pt idx="11">
                  <c:v>0</c:v>
                </c:pt>
                <c:pt idx="12">
                  <c:v>0.045454545454545456</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1"/>
          <c:order val="1"/>
          <c:tx>
            <c:strRef>
              <c:f>'[4]AdltPref.freqs'!$P$1</c:f>
              <c:strCache>
                <c:ptCount val="1"/>
                <c:pt idx="0">
                  <c:v>Stan 1991 HQ n=38</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'[4]AdltPref.freqs'!$T$5:$T$29</c:f>
              <c:numCache>
                <c:ptCount val="25"/>
                <c:pt idx="0">
                  <c:v>0</c:v>
                </c:pt>
                <c:pt idx="1">
                  <c:v>0.14285714285714285</c:v>
                </c:pt>
                <c:pt idx="2">
                  <c:v>0.5714285714285714</c:v>
                </c:pt>
                <c:pt idx="3">
                  <c:v>0.8571428571428571</c:v>
                </c:pt>
                <c:pt idx="4">
                  <c:v>0.42857142857142855</c:v>
                </c:pt>
                <c:pt idx="5">
                  <c:v>1</c:v>
                </c:pt>
                <c:pt idx="6">
                  <c:v>0.5714285714285714</c:v>
                </c:pt>
                <c:pt idx="7">
                  <c:v>0.14285714285714285</c:v>
                </c:pt>
                <c:pt idx="8">
                  <c:v>0.42857142857142855</c:v>
                </c:pt>
                <c:pt idx="9">
                  <c:v>0.42857142857142855</c:v>
                </c:pt>
                <c:pt idx="10">
                  <c:v>0.5714285714285714</c:v>
                </c:pt>
                <c:pt idx="11">
                  <c:v>0.14285714285714285</c:v>
                </c:pt>
                <c:pt idx="12">
                  <c:v>0</c:v>
                </c:pt>
                <c:pt idx="13">
                  <c:v>0</c:v>
                </c:pt>
                <c:pt idx="14">
                  <c:v>0</c:v>
                </c:pt>
                <c:pt idx="15">
                  <c:v>0</c:v>
                </c:pt>
                <c:pt idx="16">
                  <c:v>0</c:v>
                </c:pt>
                <c:pt idx="17">
                  <c:v>0</c:v>
                </c:pt>
                <c:pt idx="18">
                  <c:v>0</c:v>
                </c:pt>
                <c:pt idx="19">
                  <c:v>0</c:v>
                </c:pt>
                <c:pt idx="20">
                  <c:v>0</c:v>
                </c:pt>
                <c:pt idx="21">
                  <c:v>0.14285714285714285</c:v>
                </c:pt>
                <c:pt idx="22">
                  <c:v>0</c:v>
                </c:pt>
                <c:pt idx="23">
                  <c:v>0</c:v>
                </c:pt>
                <c:pt idx="24">
                  <c:v>0</c:v>
                </c:pt>
              </c:numCache>
            </c:numRef>
          </c:yVal>
          <c:smooth val="0"/>
        </c:ser>
        <c:ser>
          <c:idx val="2"/>
          <c:order val="2"/>
          <c:tx>
            <c:strRef>
              <c:f>'[1]AdltPref.freqs'!$P$1</c:f>
              <c:strCache>
                <c:ptCount val="1"/>
                <c:pt idx="0">
                  <c:v>LgCh SFAR n=30</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'[1]AdltPref.freqs'!$T$5:$T$29</c:f>
              <c:numCache>
                <c:ptCount val="25"/>
                <c:pt idx="0">
                  <c:v>0</c:v>
                </c:pt>
                <c:pt idx="1">
                  <c:v>0.09090909090909091</c:v>
                </c:pt>
                <c:pt idx="2">
                  <c:v>0.36363636363636365</c:v>
                </c:pt>
                <c:pt idx="3">
                  <c:v>1</c:v>
                </c:pt>
                <c:pt idx="4">
                  <c:v>0.7272727272727273</c:v>
                </c:pt>
                <c:pt idx="5">
                  <c:v>0.36363636363636365</c:v>
                </c:pt>
                <c:pt idx="6">
                  <c:v>0.18181818181818182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3"/>
          <c:tx>
            <c:strRef>
              <c:f>'[3]AdltPref.freqs'!$P$1</c:f>
              <c:strCache>
                <c:ptCount val="1"/>
                <c:pt idx="0">
                  <c:v>UNF FR n=377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'[3]AdltPref.freqs'!$T$5:$T$29</c:f>
              <c:numCache>
                <c:ptCount val="25"/>
                <c:pt idx="0">
                  <c:v>0.031578947368421054</c:v>
                </c:pt>
                <c:pt idx="1">
                  <c:v>0.37894736842105264</c:v>
                </c:pt>
                <c:pt idx="2">
                  <c:v>0.8315789473684211</c:v>
                </c:pt>
                <c:pt idx="3">
                  <c:v>1</c:v>
                </c:pt>
                <c:pt idx="4">
                  <c:v>0.7263157894736842</c:v>
                </c:pt>
                <c:pt idx="5">
                  <c:v>0.5052631578947369</c:v>
                </c:pt>
                <c:pt idx="6">
                  <c:v>0.30526315789473685</c:v>
                </c:pt>
                <c:pt idx="7">
                  <c:v>0.10526315789473684</c:v>
                </c:pt>
                <c:pt idx="8">
                  <c:v>0.031578947368421054</c:v>
                </c:pt>
                <c:pt idx="9">
                  <c:v>0.031578947368421054</c:v>
                </c:pt>
                <c:pt idx="10">
                  <c:v>0.021052631578947368</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Depth!$CC$25</c:f>
              <c:strCache>
                <c:ptCount val="1"/>
                <c:pt idx="0">
                  <c:v>Klamath 50-120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Depth!$CC$26:$CC$63</c:f>
              <c:numCache/>
            </c:numRef>
          </c:yVal>
          <c:smooth val="0"/>
        </c:ser>
        <c:ser>
          <c:idx val="6"/>
          <c:order val="5"/>
          <c:tx>
            <c:strRef>
              <c:f>Depth!$I$2</c:f>
              <c:strCache>
                <c:ptCount val="1"/>
                <c:pt idx="0">
                  <c:v>RBT 5 - 12 cm HSC</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Depth!$D$3:$D$9</c:f>
              <c:numCache/>
            </c:numRef>
          </c:xVal>
          <c:yVal>
            <c:numRef>
              <c:f>Depth!$E$3:$E$9</c:f>
              <c:numCache/>
            </c:numRef>
          </c:yVal>
          <c:smooth val="0"/>
        </c:ser>
        <c:axId val="17203028"/>
        <c:axId val="20609525"/>
      </c:scatterChart>
      <c:valAx>
        <c:axId val="17203028"/>
        <c:scaling>
          <c:orientation val="minMax"/>
          <c:max val="9"/>
        </c:scaling>
        <c:axPos val="b"/>
        <c:title>
          <c:tx>
            <c:rich>
              <a:bodyPr vert="horz" rot="0" anchor="ctr"/>
              <a:lstStyle/>
              <a:p>
                <a:pPr algn="ctr">
                  <a:defRPr/>
                </a:pPr>
                <a:r>
                  <a:rPr lang="en-US" cap="none" sz="12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0609525"/>
        <c:crosses val="autoZero"/>
        <c:crossBetween val="midCat"/>
        <c:dispUnits/>
        <c:majorUnit val="1"/>
      </c:valAx>
      <c:valAx>
        <c:axId val="20609525"/>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03028"/>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10175"/>
          <c:y val="0.8565"/>
          <c:w val="0.8545"/>
          <c:h val="0.13875"/>
        </c:manualLayout>
      </c:layout>
      <c:overlay val="0"/>
      <c:spPr>
        <a:noFill/>
        <a:ln w="127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Depth!$AR$2</c:f>
        </c:strRef>
      </c:tx>
      <c:layout/>
      <c:spPr>
        <a:noFill/>
        <a:ln>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7525"/>
          <c:y val="0.10925"/>
          <c:w val="0.92025"/>
          <c:h val="0.6155"/>
        </c:manualLayout>
      </c:layout>
      <c:scatterChart>
        <c:scatterStyle val="lineMarker"/>
        <c:varyColors val="0"/>
        <c:ser>
          <c:idx val="0"/>
          <c:order val="0"/>
          <c:tx>
            <c:strRef>
              <c:f>'[2]AdltPref.freqs'!$BO$1</c:f>
              <c:strCache>
                <c:ptCount val="1"/>
                <c:pt idx="0">
                  <c:v>Stan 2001 n=42</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xVal>
            <c:numRef>
              <c:f>'[2]AdltPref.freqs'!$B$5:$B$29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'[2]AdltPref.freqs'!$BS$5:$BS$29</c:f>
              <c:numCache>
                <c:ptCount val="25"/>
                <c:pt idx="0">
                  <c:v>0</c:v>
                </c:pt>
                <c:pt idx="1">
                  <c:v>0</c:v>
                </c:pt>
                <c:pt idx="2">
                  <c:v>0.1</c:v>
                </c:pt>
                <c:pt idx="3">
                  <c:v>0.1</c:v>
                </c:pt>
                <c:pt idx="4">
                  <c:v>0.3</c:v>
                </c:pt>
                <c:pt idx="5">
                  <c:v>0.3</c:v>
                </c:pt>
                <c:pt idx="6">
                  <c:v>1</c:v>
                </c:pt>
                <c:pt idx="7">
                  <c:v>0.8</c:v>
                </c:pt>
                <c:pt idx="8">
                  <c:v>0.4</c:v>
                </c:pt>
                <c:pt idx="9">
                  <c:v>0.4</c:v>
                </c:pt>
                <c:pt idx="10">
                  <c:v>0</c:v>
                </c:pt>
                <c:pt idx="11">
                  <c:v>0.1</c:v>
                </c:pt>
                <c:pt idx="12">
                  <c:v>0.4</c:v>
                </c:pt>
                <c:pt idx="13">
                  <c:v>0</c:v>
                </c:pt>
                <c:pt idx="14">
                  <c:v>0.2</c:v>
                </c:pt>
                <c:pt idx="15">
                  <c:v>0</c:v>
                </c:pt>
                <c:pt idx="16">
                  <c:v>0</c:v>
                </c:pt>
                <c:pt idx="17">
                  <c:v>0</c:v>
                </c:pt>
                <c:pt idx="18">
                  <c:v>0.1</c:v>
                </c:pt>
                <c:pt idx="19">
                  <c:v>0</c:v>
                </c:pt>
                <c:pt idx="20">
                  <c:v>0</c:v>
                </c:pt>
                <c:pt idx="21">
                  <c:v>0</c:v>
                </c:pt>
                <c:pt idx="22">
                  <c:v>0</c:v>
                </c:pt>
                <c:pt idx="23">
                  <c:v>0</c:v>
                </c:pt>
                <c:pt idx="24">
                  <c:v>0</c:v>
                </c:pt>
              </c:numCache>
            </c:numRef>
          </c:yVal>
          <c:smooth val="0"/>
        </c:ser>
        <c:ser>
          <c:idx val="1"/>
          <c:order val="1"/>
          <c:tx>
            <c:strRef>
              <c:f>'[4]AdltPref.freqs'!$BO$1</c:f>
              <c:strCache>
                <c:ptCount val="1"/>
                <c:pt idx="0">
                  <c:v>Stan 1991 HQ n=157</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993366"/>
              </a:solidFill>
              <a:ln>
                <a:solidFill>
                  <a:srgbClr val="993366"/>
                </a:solidFill>
              </a:ln>
            </c:spPr>
          </c:marker>
          <c:xVal>
            <c:numRef>
              <c:f>'[4]AdltPref.freqs'!$B$5:$B$29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'[4]AdltPref.freqs'!$BS$5:$BS$29</c:f>
              <c:numCache>
                <c:ptCount val="25"/>
                <c:pt idx="0">
                  <c:v>0</c:v>
                </c:pt>
                <c:pt idx="1">
                  <c:v>0</c:v>
                </c:pt>
                <c:pt idx="2">
                  <c:v>0</c:v>
                </c:pt>
                <c:pt idx="3">
                  <c:v>0.21739130434782608</c:v>
                </c:pt>
                <c:pt idx="4">
                  <c:v>0.6521739130434783</c:v>
                </c:pt>
                <c:pt idx="5">
                  <c:v>0.782608695652174</c:v>
                </c:pt>
                <c:pt idx="6">
                  <c:v>0.8695652173913043</c:v>
                </c:pt>
                <c:pt idx="7">
                  <c:v>1</c:v>
                </c:pt>
                <c:pt idx="8">
                  <c:v>0.9565217391304348</c:v>
                </c:pt>
                <c:pt idx="9">
                  <c:v>0.5217391304347826</c:v>
                </c:pt>
                <c:pt idx="10">
                  <c:v>0.34782608695652173</c:v>
                </c:pt>
                <c:pt idx="11">
                  <c:v>0.21739130434782608</c:v>
                </c:pt>
                <c:pt idx="12">
                  <c:v>0.13043478260869565</c:v>
                </c:pt>
                <c:pt idx="13">
                  <c:v>0.17391304347826086</c:v>
                </c:pt>
                <c:pt idx="14">
                  <c:v>0.17391304347826086</c:v>
                </c:pt>
                <c:pt idx="15">
                  <c:v>0.13043478260869565</c:v>
                </c:pt>
                <c:pt idx="16">
                  <c:v>0</c:v>
                </c:pt>
                <c:pt idx="17">
                  <c:v>0.043478260869565216</c:v>
                </c:pt>
                <c:pt idx="18">
                  <c:v>0.08695652173913043</c:v>
                </c:pt>
                <c:pt idx="19">
                  <c:v>0.08695652173913043</c:v>
                </c:pt>
                <c:pt idx="20">
                  <c:v>0.21739130434782608</c:v>
                </c:pt>
                <c:pt idx="21">
                  <c:v>0.13043478260869565</c:v>
                </c:pt>
                <c:pt idx="22">
                  <c:v>0.08695652173913043</c:v>
                </c:pt>
                <c:pt idx="23">
                  <c:v>0</c:v>
                </c:pt>
                <c:pt idx="24">
                  <c:v>0</c:v>
                </c:pt>
              </c:numCache>
            </c:numRef>
          </c:yVal>
          <c:smooth val="0"/>
        </c:ser>
        <c:ser>
          <c:idx val="2"/>
          <c:order val="2"/>
          <c:tx>
            <c:strRef>
              <c:f>'[1]AdltPref.freqs'!$BO$1</c:f>
              <c:strCache>
                <c:ptCount val="1"/>
                <c:pt idx="0">
                  <c:v>LgCh SFAR n=56</c:v>
                </c:pt>
              </c:strCache>
            </c:strRef>
          </c:tx>
          <c:spPr>
            <a:ln w="127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3"/>
            <c:spPr>
              <a:solidFill>
                <a:srgbClr val="808080"/>
              </a:solidFill>
              <a:ln>
                <a:solidFill>
                  <a:srgbClr val="808000"/>
                </a:solidFill>
              </a:ln>
            </c:spPr>
          </c:marker>
          <c:xVal>
            <c:numRef>
              <c:f>'[1]AdltPref.freqs'!$B$5:$B$29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'[1]AdltPref.freqs'!$BS$5:$BS$29</c:f>
              <c:numCache>
                <c:ptCount val="25"/>
                <c:pt idx="0">
                  <c:v>0</c:v>
                </c:pt>
                <c:pt idx="1">
                  <c:v>0</c:v>
                </c:pt>
                <c:pt idx="2">
                  <c:v>0</c:v>
                </c:pt>
                <c:pt idx="3">
                  <c:v>0.2</c:v>
                </c:pt>
                <c:pt idx="4">
                  <c:v>0.5</c:v>
                </c:pt>
                <c:pt idx="5">
                  <c:v>0.8</c:v>
                </c:pt>
                <c:pt idx="6">
                  <c:v>0.5</c:v>
                </c:pt>
                <c:pt idx="7">
                  <c:v>1</c:v>
                </c:pt>
                <c:pt idx="8">
                  <c:v>0.3</c:v>
                </c:pt>
                <c:pt idx="9">
                  <c:v>0.4</c:v>
                </c:pt>
                <c:pt idx="10">
                  <c:v>0.3</c:v>
                </c:pt>
                <c:pt idx="11">
                  <c:v>0.4</c:v>
                </c:pt>
                <c:pt idx="12">
                  <c:v>0.2</c:v>
                </c:pt>
                <c:pt idx="13">
                  <c:v>0.1</c:v>
                </c:pt>
                <c:pt idx="14">
                  <c:v>0.3</c:v>
                </c:pt>
                <c:pt idx="15">
                  <c:v>0.1</c:v>
                </c:pt>
                <c:pt idx="16">
                  <c:v>0.2</c:v>
                </c:pt>
                <c:pt idx="17">
                  <c:v>0.1</c:v>
                </c:pt>
                <c:pt idx="18">
                  <c:v>0</c:v>
                </c:pt>
                <c:pt idx="19">
                  <c:v>0</c:v>
                </c:pt>
                <c:pt idx="20">
                  <c:v>0</c:v>
                </c:pt>
                <c:pt idx="21">
                  <c:v>0</c:v>
                </c:pt>
                <c:pt idx="22">
                  <c:v>0</c:v>
                </c:pt>
                <c:pt idx="23">
                  <c:v>0.2</c:v>
                </c:pt>
                <c:pt idx="24">
                  <c:v>0</c:v>
                </c:pt>
              </c:numCache>
            </c:numRef>
          </c:yVal>
          <c:smooth val="0"/>
        </c:ser>
        <c:ser>
          <c:idx val="3"/>
          <c:order val="3"/>
          <c:tx>
            <c:strRef>
              <c:f>'[3]AdltPref.freqs'!$BO$1</c:f>
              <c:strCache>
                <c:ptCount val="1"/>
                <c:pt idx="0">
                  <c:v>UNF FR n=201</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666699"/>
              </a:solidFill>
              <a:ln>
                <a:solidFill>
                  <a:srgbClr val="666699"/>
                </a:solidFill>
              </a:ln>
            </c:spPr>
          </c:marker>
          <c:xVal>
            <c:numRef>
              <c:f>'[3]AdltPref.freqs'!$B$5:$B$29</c:f>
              <c:numCache>
                <c:ptCount val="25"/>
                <c:pt idx="0">
                  <c:v>0.2</c:v>
                </c:pt>
                <c:pt idx="1">
                  <c:v>0.6</c:v>
                </c:pt>
                <c:pt idx="2">
                  <c:v>1</c:v>
                </c:pt>
                <c:pt idx="3">
                  <c:v>1.4</c:v>
                </c:pt>
                <c:pt idx="4">
                  <c:v>1.8</c:v>
                </c:pt>
                <c:pt idx="5">
                  <c:v>2.2</c:v>
                </c:pt>
                <c:pt idx="6">
                  <c:v>2.6</c:v>
                </c:pt>
                <c:pt idx="7">
                  <c:v>3</c:v>
                </c:pt>
                <c:pt idx="8">
                  <c:v>3.4</c:v>
                </c:pt>
                <c:pt idx="9">
                  <c:v>3.8</c:v>
                </c:pt>
                <c:pt idx="10">
                  <c:v>4.2</c:v>
                </c:pt>
                <c:pt idx="11">
                  <c:v>4.6</c:v>
                </c:pt>
                <c:pt idx="12">
                  <c:v>5</c:v>
                </c:pt>
                <c:pt idx="13">
                  <c:v>5.4</c:v>
                </c:pt>
                <c:pt idx="14">
                  <c:v>5.8</c:v>
                </c:pt>
                <c:pt idx="15">
                  <c:v>6.2</c:v>
                </c:pt>
                <c:pt idx="16">
                  <c:v>6.6</c:v>
                </c:pt>
                <c:pt idx="17">
                  <c:v>7</c:v>
                </c:pt>
                <c:pt idx="18">
                  <c:v>7.4</c:v>
                </c:pt>
                <c:pt idx="19">
                  <c:v>7.8</c:v>
                </c:pt>
                <c:pt idx="20">
                  <c:v>8.2</c:v>
                </c:pt>
                <c:pt idx="21">
                  <c:v>8.6</c:v>
                </c:pt>
                <c:pt idx="22">
                  <c:v>9</c:v>
                </c:pt>
                <c:pt idx="23">
                  <c:v>9.4</c:v>
                </c:pt>
                <c:pt idx="24">
                  <c:v>9.8</c:v>
                </c:pt>
              </c:numCache>
            </c:numRef>
          </c:xVal>
          <c:yVal>
            <c:numRef>
              <c:f>'[3]AdltPref.freqs'!$BS$5:$BS$29</c:f>
              <c:numCache>
                <c:ptCount val="25"/>
                <c:pt idx="0">
                  <c:v>0</c:v>
                </c:pt>
                <c:pt idx="1">
                  <c:v>0.023255813953488372</c:v>
                </c:pt>
                <c:pt idx="2">
                  <c:v>0.046511627906976744</c:v>
                </c:pt>
                <c:pt idx="3">
                  <c:v>0.3488372093023256</c:v>
                </c:pt>
                <c:pt idx="4">
                  <c:v>0.5581395348837209</c:v>
                </c:pt>
                <c:pt idx="5">
                  <c:v>0.5348837209302325</c:v>
                </c:pt>
                <c:pt idx="6">
                  <c:v>1</c:v>
                </c:pt>
                <c:pt idx="7">
                  <c:v>0.7441860465116279</c:v>
                </c:pt>
                <c:pt idx="8">
                  <c:v>0.627906976744186</c:v>
                </c:pt>
                <c:pt idx="9">
                  <c:v>0.20930232558139536</c:v>
                </c:pt>
                <c:pt idx="10">
                  <c:v>0.20930232558139536</c:v>
                </c:pt>
                <c:pt idx="11">
                  <c:v>0</c:v>
                </c:pt>
                <c:pt idx="12">
                  <c:v>0.13953488372093023</c:v>
                </c:pt>
                <c:pt idx="13">
                  <c:v>0.06976744186046512</c:v>
                </c:pt>
                <c:pt idx="14">
                  <c:v>0.16279069767441862</c:v>
                </c:pt>
                <c:pt idx="15">
                  <c:v>0</c:v>
                </c:pt>
                <c:pt idx="16">
                  <c:v>0</c:v>
                </c:pt>
                <c:pt idx="17">
                  <c:v>0</c:v>
                </c:pt>
                <c:pt idx="18">
                  <c:v>0</c:v>
                </c:pt>
                <c:pt idx="19">
                  <c:v>0</c:v>
                </c:pt>
                <c:pt idx="20">
                  <c:v>0</c:v>
                </c:pt>
                <c:pt idx="21">
                  <c:v>0</c:v>
                </c:pt>
                <c:pt idx="22">
                  <c:v>0</c:v>
                </c:pt>
                <c:pt idx="23">
                  <c:v>0</c:v>
                </c:pt>
                <c:pt idx="24">
                  <c:v>0</c:v>
                </c:pt>
              </c:numCache>
            </c:numRef>
          </c:yVal>
          <c:smooth val="0"/>
        </c:ser>
        <c:ser>
          <c:idx val="5"/>
          <c:order val="4"/>
          <c:tx>
            <c:strRef>
              <c:f>Depth!$CF$25</c:f>
              <c:strCache>
                <c:ptCount val="1"/>
                <c:pt idx="0">
                  <c:v>Klamath 150-400 mm</c:v>
                </c:pt>
              </c:strCache>
            </c:strRef>
          </c:tx>
          <c:extLst>
            <c:ext xmlns:c14="http://schemas.microsoft.com/office/drawing/2007/8/2/chart" uri="{6F2FDCE9-48DA-4B69-8628-5D25D57E5C99}">
              <c14:invertSolidFillFmt>
                <c14:spPr>
                  <a:solidFill>
                    <a:srgbClr val="000000"/>
                  </a:solidFill>
                </c14:spPr>
              </c14:invertSolidFillFmt>
            </c:ext>
          </c:extLst>
          <c:xVal>
            <c:numRef>
              <c:f>Depth!$CA$26:$CA$63</c:f>
              <c:numCache/>
            </c:numRef>
          </c:xVal>
          <c:yVal>
            <c:numRef>
              <c:f>Depth!$CF$26:$CF$63</c:f>
              <c:numCache/>
            </c:numRef>
          </c:yVal>
          <c:smooth val="0"/>
        </c:ser>
        <c:ser>
          <c:idx val="7"/>
          <c:order val="5"/>
          <c:tx>
            <c:strRef>
              <c:f>Depth!$CI$24</c:f>
              <c:strCache>
                <c:ptCount val="1"/>
                <c:pt idx="0">
                  <c:v>Pit River Adult</c:v>
                </c:pt>
              </c:strCache>
            </c:strRef>
          </c:tx>
          <c:extLst>
            <c:ext xmlns:c14="http://schemas.microsoft.com/office/drawing/2007/8/2/chart" uri="{6F2FDCE9-48DA-4B69-8628-5D25D57E5C99}">
              <c14:invertSolidFillFmt>
                <c14:spPr>
                  <a:solidFill>
                    <a:srgbClr val="000000"/>
                  </a:solidFill>
                </c14:spPr>
              </c14:invertSolidFillFmt>
            </c:ext>
          </c:extLst>
          <c:xVal>
            <c:numRef>
              <c:f>Depth!$CJ$27:$CJ$49</c:f>
              <c:numCache/>
            </c:numRef>
          </c:xVal>
          <c:yVal>
            <c:numRef>
              <c:f>Depth!$CM$27:$CM$49</c:f>
              <c:numCache/>
            </c:numRef>
          </c:yVal>
          <c:smooth val="0"/>
        </c:ser>
        <c:ser>
          <c:idx val="6"/>
          <c:order val="6"/>
          <c:tx>
            <c:strRef>
              <c:f>Depth!$AR$2</c:f>
              <c:strCache>
                <c:ptCount val="1"/>
                <c:pt idx="0">
                  <c:v>RBT 15 - 40 cm</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Depth!$AO$3:$AO$8</c:f>
              <c:numCache/>
            </c:numRef>
          </c:xVal>
          <c:yVal>
            <c:numRef>
              <c:f>Depth!$AP$3:$AP$8</c:f>
              <c:numCache/>
            </c:numRef>
          </c:yVal>
          <c:smooth val="0"/>
        </c:ser>
        <c:axId val="51267998"/>
        <c:axId val="58758799"/>
      </c:scatterChart>
      <c:valAx>
        <c:axId val="51267998"/>
        <c:scaling>
          <c:orientation val="minMax"/>
          <c:max val="9"/>
        </c:scaling>
        <c:axPos val="b"/>
        <c:title>
          <c:tx>
            <c:rich>
              <a:bodyPr vert="horz" rot="0" anchor="ctr"/>
              <a:lstStyle/>
              <a:p>
                <a:pPr algn="ctr">
                  <a:defRPr/>
                </a:pPr>
                <a:r>
                  <a:rPr lang="en-US" cap="none" sz="1000" b="1" i="0" u="none" baseline="0">
                    <a:solidFill>
                      <a:srgbClr val="000000"/>
                    </a:solidFill>
                    <a:latin typeface="Calibri"/>
                    <a:ea typeface="Calibri"/>
                    <a:cs typeface="Calibri"/>
                  </a:rPr>
                  <a:t>Depth (ft)</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8758799"/>
        <c:crosses val="autoZero"/>
        <c:crossBetween val="midCat"/>
        <c:dispUnits/>
        <c:majorUnit val="1"/>
      </c:valAx>
      <c:valAx>
        <c:axId val="5875879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Suitability</a:t>
                </a:r>
              </a:p>
            </c:rich>
          </c:tx>
          <c:layout>
            <c:manualLayout>
              <c:xMode val="factor"/>
              <c:yMode val="factor"/>
              <c:x val="-0.0005"/>
              <c:y val="0.006"/>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267998"/>
        <c:crosses val="autoZero"/>
        <c:crossBetween val="midCat"/>
        <c:dispUnits/>
        <c:majorUnit val="0.1"/>
      </c:valAx>
      <c:spPr>
        <a:solidFill>
          <a:srgbClr val="FFFFFF"/>
        </a:solidFill>
        <a:ln w="12700">
          <a:solidFill>
            <a:srgbClr val="000000"/>
          </a:solidFill>
        </a:ln>
      </c:spPr>
    </c:plotArea>
    <c:legend>
      <c:legendPos val="b"/>
      <c:layout>
        <c:manualLayout>
          <c:xMode val="edge"/>
          <c:yMode val="edge"/>
          <c:x val="0.071"/>
          <c:y val="0.7725"/>
          <c:w val="0.83675"/>
          <c:h val="0.1415"/>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161925</xdr:colOff>
      <xdr:row>19</xdr:row>
      <xdr:rowOff>19050</xdr:rowOff>
    </xdr:from>
    <xdr:to>
      <xdr:col>34</xdr:col>
      <xdr:colOff>495300</xdr:colOff>
      <xdr:row>38</xdr:row>
      <xdr:rowOff>104775</xdr:rowOff>
    </xdr:to>
    <xdr:graphicFrame>
      <xdr:nvGraphicFramePr>
        <xdr:cNvPr id="1" name="Chart 119"/>
        <xdr:cNvGraphicFramePr/>
      </xdr:nvGraphicFramePr>
      <xdr:xfrm>
        <a:off x="16135350" y="4476750"/>
        <a:ext cx="7239000" cy="4010025"/>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19</xdr:row>
      <xdr:rowOff>47625</xdr:rowOff>
    </xdr:from>
    <xdr:to>
      <xdr:col>23</xdr:col>
      <xdr:colOff>447675</xdr:colOff>
      <xdr:row>38</xdr:row>
      <xdr:rowOff>133350</xdr:rowOff>
    </xdr:to>
    <xdr:graphicFrame>
      <xdr:nvGraphicFramePr>
        <xdr:cNvPr id="2" name="Chart 120"/>
        <xdr:cNvGraphicFramePr/>
      </xdr:nvGraphicFramePr>
      <xdr:xfrm>
        <a:off x="9239250" y="4505325"/>
        <a:ext cx="6572250" cy="4010025"/>
      </xdr:xfrm>
      <a:graphic>
        <a:graphicData uri="http://schemas.openxmlformats.org/drawingml/2006/chart">
          <c:chart xmlns:c="http://schemas.openxmlformats.org/drawingml/2006/chart" r:id="rId2"/>
        </a:graphicData>
      </a:graphic>
    </xdr:graphicFrame>
    <xdr:clientData/>
  </xdr:twoCellAnchor>
  <xdr:twoCellAnchor>
    <xdr:from>
      <xdr:col>3</xdr:col>
      <xdr:colOff>38100</xdr:colOff>
      <xdr:row>19</xdr:row>
      <xdr:rowOff>66675</xdr:rowOff>
    </xdr:from>
    <xdr:to>
      <xdr:col>13</xdr:col>
      <xdr:colOff>542925</xdr:colOff>
      <xdr:row>38</xdr:row>
      <xdr:rowOff>152400</xdr:rowOff>
    </xdr:to>
    <xdr:graphicFrame>
      <xdr:nvGraphicFramePr>
        <xdr:cNvPr id="3" name="Chart 121"/>
        <xdr:cNvGraphicFramePr/>
      </xdr:nvGraphicFramePr>
      <xdr:xfrm>
        <a:off x="1866900" y="4524375"/>
        <a:ext cx="7239000" cy="4010025"/>
      </xdr:xfrm>
      <a:graphic>
        <a:graphicData uri="http://schemas.openxmlformats.org/drawingml/2006/chart">
          <c:chart xmlns:c="http://schemas.openxmlformats.org/drawingml/2006/chart" r:id="rId3"/>
        </a:graphicData>
      </a:graphic>
    </xdr:graphicFrame>
    <xdr:clientData/>
  </xdr:twoCellAnchor>
  <xdr:twoCellAnchor>
    <xdr:from>
      <xdr:col>35</xdr:col>
      <xdr:colOff>66675</xdr:colOff>
      <xdr:row>19</xdr:row>
      <xdr:rowOff>28575</xdr:rowOff>
    </xdr:from>
    <xdr:to>
      <xdr:col>45</xdr:col>
      <xdr:colOff>638175</xdr:colOff>
      <xdr:row>38</xdr:row>
      <xdr:rowOff>114300</xdr:rowOff>
    </xdr:to>
    <xdr:graphicFrame>
      <xdr:nvGraphicFramePr>
        <xdr:cNvPr id="4" name="Chart 122"/>
        <xdr:cNvGraphicFramePr/>
      </xdr:nvGraphicFramePr>
      <xdr:xfrm>
        <a:off x="23555325" y="4486275"/>
        <a:ext cx="7296150" cy="4010025"/>
      </xdr:xfrm>
      <a:graphic>
        <a:graphicData uri="http://schemas.openxmlformats.org/drawingml/2006/chart">
          <c:chart xmlns:c="http://schemas.openxmlformats.org/drawingml/2006/chart" r:id="rId4"/>
        </a:graphicData>
      </a:graphic>
    </xdr:graphicFrame>
    <xdr:clientData/>
  </xdr:twoCellAnchor>
  <xdr:twoCellAnchor>
    <xdr:from>
      <xdr:col>46</xdr:col>
      <xdr:colOff>66675</xdr:colOff>
      <xdr:row>19</xdr:row>
      <xdr:rowOff>38100</xdr:rowOff>
    </xdr:from>
    <xdr:to>
      <xdr:col>56</xdr:col>
      <xdr:colOff>447675</xdr:colOff>
      <xdr:row>38</xdr:row>
      <xdr:rowOff>142875</xdr:rowOff>
    </xdr:to>
    <xdr:graphicFrame>
      <xdr:nvGraphicFramePr>
        <xdr:cNvPr id="5" name="Chart 129"/>
        <xdr:cNvGraphicFramePr/>
      </xdr:nvGraphicFramePr>
      <xdr:xfrm>
        <a:off x="31022925" y="4495800"/>
        <a:ext cx="7058025" cy="40290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19</xdr:row>
      <xdr:rowOff>19050</xdr:rowOff>
    </xdr:from>
    <xdr:to>
      <xdr:col>37</xdr:col>
      <xdr:colOff>447675</xdr:colOff>
      <xdr:row>38</xdr:row>
      <xdr:rowOff>114300</xdr:rowOff>
    </xdr:to>
    <xdr:graphicFrame>
      <xdr:nvGraphicFramePr>
        <xdr:cNvPr id="1" name="Chart 113"/>
        <xdr:cNvGraphicFramePr/>
      </xdr:nvGraphicFramePr>
      <xdr:xfrm>
        <a:off x="16402050" y="4448175"/>
        <a:ext cx="7153275" cy="4019550"/>
      </xdr:xfrm>
      <a:graphic>
        <a:graphicData uri="http://schemas.openxmlformats.org/drawingml/2006/chart">
          <c:chart xmlns:c="http://schemas.openxmlformats.org/drawingml/2006/chart" r:id="rId1"/>
        </a:graphicData>
      </a:graphic>
    </xdr:graphicFrame>
    <xdr:clientData/>
  </xdr:twoCellAnchor>
  <xdr:twoCellAnchor>
    <xdr:from>
      <xdr:col>14</xdr:col>
      <xdr:colOff>76200</xdr:colOff>
      <xdr:row>19</xdr:row>
      <xdr:rowOff>19050</xdr:rowOff>
    </xdr:from>
    <xdr:to>
      <xdr:col>25</xdr:col>
      <xdr:colOff>447675</xdr:colOff>
      <xdr:row>38</xdr:row>
      <xdr:rowOff>142875</xdr:rowOff>
    </xdr:to>
    <xdr:graphicFrame>
      <xdr:nvGraphicFramePr>
        <xdr:cNvPr id="2" name="Chart 114"/>
        <xdr:cNvGraphicFramePr/>
      </xdr:nvGraphicFramePr>
      <xdr:xfrm>
        <a:off x="9039225" y="4448175"/>
        <a:ext cx="7134225" cy="40481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19</xdr:row>
      <xdr:rowOff>0</xdr:rowOff>
    </xdr:from>
    <xdr:to>
      <xdr:col>13</xdr:col>
      <xdr:colOff>762000</xdr:colOff>
      <xdr:row>38</xdr:row>
      <xdr:rowOff>142875</xdr:rowOff>
    </xdr:to>
    <xdr:graphicFrame>
      <xdr:nvGraphicFramePr>
        <xdr:cNvPr id="3" name="Chart 115"/>
        <xdr:cNvGraphicFramePr/>
      </xdr:nvGraphicFramePr>
      <xdr:xfrm>
        <a:off x="1838325" y="4429125"/>
        <a:ext cx="7029450" cy="4067175"/>
      </xdr:xfrm>
      <a:graphic>
        <a:graphicData uri="http://schemas.openxmlformats.org/drawingml/2006/chart">
          <c:chart xmlns:c="http://schemas.openxmlformats.org/drawingml/2006/chart" r:id="rId3"/>
        </a:graphicData>
      </a:graphic>
    </xdr:graphicFrame>
    <xdr:clientData/>
  </xdr:twoCellAnchor>
  <xdr:twoCellAnchor>
    <xdr:from>
      <xdr:col>38</xdr:col>
      <xdr:colOff>114300</xdr:colOff>
      <xdr:row>19</xdr:row>
      <xdr:rowOff>19050</xdr:rowOff>
    </xdr:from>
    <xdr:to>
      <xdr:col>49</xdr:col>
      <xdr:colOff>504825</xdr:colOff>
      <xdr:row>38</xdr:row>
      <xdr:rowOff>133350</xdr:rowOff>
    </xdr:to>
    <xdr:graphicFrame>
      <xdr:nvGraphicFramePr>
        <xdr:cNvPr id="4" name="Chart 116"/>
        <xdr:cNvGraphicFramePr/>
      </xdr:nvGraphicFramePr>
      <xdr:xfrm>
        <a:off x="23831550" y="4448175"/>
        <a:ext cx="7153275" cy="4038600"/>
      </xdr:xfrm>
      <a:graphic>
        <a:graphicData uri="http://schemas.openxmlformats.org/drawingml/2006/chart">
          <c:chart xmlns:c="http://schemas.openxmlformats.org/drawingml/2006/chart" r:id="rId4"/>
        </a:graphicData>
      </a:graphic>
    </xdr:graphicFrame>
    <xdr:clientData/>
  </xdr:twoCellAnchor>
  <xdr:twoCellAnchor>
    <xdr:from>
      <xdr:col>50</xdr:col>
      <xdr:colOff>76200</xdr:colOff>
      <xdr:row>19</xdr:row>
      <xdr:rowOff>0</xdr:rowOff>
    </xdr:from>
    <xdr:to>
      <xdr:col>62</xdr:col>
      <xdr:colOff>323850</xdr:colOff>
      <xdr:row>38</xdr:row>
      <xdr:rowOff>133350</xdr:rowOff>
    </xdr:to>
    <xdr:graphicFrame>
      <xdr:nvGraphicFramePr>
        <xdr:cNvPr id="5" name="Chart 30"/>
        <xdr:cNvGraphicFramePr/>
      </xdr:nvGraphicFramePr>
      <xdr:xfrm>
        <a:off x="31280100" y="4429125"/>
        <a:ext cx="7562850" cy="40576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rge%20Channel%20SFAR%20RBT%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n%202001%20RBT%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NFFR%20RBT%20Onl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tan%201991%20High%20Flow%20RBT%20On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ltPref.freqs"/>
      <sheetName val="RBTdata.fish"/>
      <sheetName val="SFAR.freqs"/>
      <sheetName val="SFAR avail.dat"/>
      <sheetName val="SFAR site.info"/>
    </sheetNames>
    <sheetDataSet>
      <sheetData sheetId="0">
        <row r="1">
          <cell r="P1" t="str">
            <v>LgCh SFAR n=30</v>
          </cell>
          <cell r="AG1" t="str">
            <v>LgCh SFAR n=32</v>
          </cell>
          <cell r="AX1" t="str">
            <v>LgCh SFAR n=33</v>
          </cell>
          <cell r="BO1" t="str">
            <v>LgCh SFAR n=56</v>
          </cell>
        </row>
        <row r="5">
          <cell r="B5">
            <v>0.2</v>
          </cell>
          <cell r="E5">
            <v>0.1</v>
          </cell>
          <cell r="T5">
            <v>0</v>
          </cell>
          <cell r="AB5">
            <v>0.42857142857142855</v>
          </cell>
          <cell r="AK5">
            <v>0</v>
          </cell>
          <cell r="AS5">
            <v>0</v>
          </cell>
          <cell r="BB5">
            <v>0</v>
          </cell>
          <cell r="BJ5">
            <v>0.42857142857142855</v>
          </cell>
          <cell r="BS5">
            <v>0</v>
          </cell>
          <cell r="CA5">
            <v>0.09090909090909091</v>
          </cell>
        </row>
        <row r="6">
          <cell r="B6">
            <v>0.6</v>
          </cell>
          <cell r="E6">
            <v>0.3</v>
          </cell>
          <cell r="T6">
            <v>0.09090909090909091</v>
          </cell>
          <cell r="AB6">
            <v>0.7142857142857143</v>
          </cell>
          <cell r="AK6">
            <v>0</v>
          </cell>
          <cell r="AS6">
            <v>0.8333333333333334</v>
          </cell>
          <cell r="BB6">
            <v>0.09090909090909091</v>
          </cell>
          <cell r="BJ6">
            <v>0.7142857142857143</v>
          </cell>
          <cell r="BS6">
            <v>0</v>
          </cell>
          <cell r="CA6">
            <v>0.5454545454545454</v>
          </cell>
        </row>
        <row r="7">
          <cell r="B7">
            <v>1</v>
          </cell>
          <cell r="E7">
            <v>0.5</v>
          </cell>
          <cell r="T7">
            <v>0.36363636363636365</v>
          </cell>
          <cell r="AB7">
            <v>1</v>
          </cell>
          <cell r="AK7">
            <v>0</v>
          </cell>
          <cell r="AS7">
            <v>0.8333333333333334</v>
          </cell>
          <cell r="BB7">
            <v>0.36363636363636365</v>
          </cell>
          <cell r="BJ7">
            <v>1</v>
          </cell>
          <cell r="BS7">
            <v>0</v>
          </cell>
          <cell r="CA7">
            <v>0.5454545454545454</v>
          </cell>
        </row>
        <row r="8">
          <cell r="B8">
            <v>1.4</v>
          </cell>
          <cell r="E8">
            <v>0.7</v>
          </cell>
          <cell r="T8">
            <v>1</v>
          </cell>
          <cell r="AB8">
            <v>0.7142857142857143</v>
          </cell>
          <cell r="AK8">
            <v>0.2857142857142857</v>
          </cell>
          <cell r="AS8">
            <v>1</v>
          </cell>
          <cell r="BB8">
            <v>1</v>
          </cell>
          <cell r="BJ8">
            <v>0.7142857142857143</v>
          </cell>
          <cell r="BS8">
            <v>0.2</v>
          </cell>
          <cell r="CA8">
            <v>1</v>
          </cell>
        </row>
        <row r="9">
          <cell r="B9">
            <v>1.8</v>
          </cell>
          <cell r="E9">
            <v>0.9</v>
          </cell>
          <cell r="T9">
            <v>0.7272727272727273</v>
          </cell>
          <cell r="AB9">
            <v>0.14285714285714285</v>
          </cell>
          <cell r="AK9">
            <v>0.8571428571428571</v>
          </cell>
          <cell r="AS9">
            <v>0.8333333333333334</v>
          </cell>
          <cell r="BB9">
            <v>0.9090909090909091</v>
          </cell>
          <cell r="BJ9">
            <v>0.14285714285714285</v>
          </cell>
          <cell r="BS9">
            <v>0.5</v>
          </cell>
          <cell r="CA9">
            <v>1</v>
          </cell>
        </row>
        <row r="10">
          <cell r="B10">
            <v>2.2</v>
          </cell>
          <cell r="E10">
            <v>1.1</v>
          </cell>
          <cell r="T10">
            <v>0.36363636363636365</v>
          </cell>
          <cell r="AB10">
            <v>0.2857142857142857</v>
          </cell>
          <cell r="AK10">
            <v>1</v>
          </cell>
          <cell r="AS10">
            <v>0.6666666666666666</v>
          </cell>
          <cell r="BB10">
            <v>0.45454545454545453</v>
          </cell>
          <cell r="BJ10">
            <v>0.42857142857142855</v>
          </cell>
          <cell r="BS10">
            <v>0.8</v>
          </cell>
          <cell r="CA10">
            <v>0.9090909090909091</v>
          </cell>
        </row>
        <row r="11">
          <cell r="B11">
            <v>2.6</v>
          </cell>
          <cell r="E11">
            <v>1.3</v>
          </cell>
          <cell r="T11">
            <v>0.18181818181818182</v>
          </cell>
          <cell r="AB11">
            <v>0</v>
          </cell>
          <cell r="AK11">
            <v>0.2857142857142857</v>
          </cell>
          <cell r="AS11">
            <v>0.16666666666666666</v>
          </cell>
          <cell r="BB11">
            <v>0.18181818181818182</v>
          </cell>
          <cell r="BJ11">
            <v>0</v>
          </cell>
          <cell r="BS11">
            <v>0.5</v>
          </cell>
          <cell r="CA11">
            <v>0.45454545454545453</v>
          </cell>
        </row>
        <row r="12">
          <cell r="B12">
            <v>3</v>
          </cell>
          <cell r="E12">
            <v>1.5</v>
          </cell>
          <cell r="T12">
            <v>0</v>
          </cell>
          <cell r="AB12">
            <v>0.42857142857142855</v>
          </cell>
          <cell r="AK12">
            <v>0.8571428571428571</v>
          </cell>
          <cell r="AS12">
            <v>0.5</v>
          </cell>
          <cell r="BB12">
            <v>0</v>
          </cell>
          <cell r="BJ12">
            <v>0.5714285714285714</v>
          </cell>
          <cell r="BS12">
            <v>1</v>
          </cell>
          <cell r="CA12">
            <v>0.36363636363636365</v>
          </cell>
        </row>
        <row r="13">
          <cell r="B13">
            <v>3.4</v>
          </cell>
          <cell r="E13">
            <v>1.7</v>
          </cell>
          <cell r="T13">
            <v>0</v>
          </cell>
          <cell r="AB13">
            <v>0.2857142857142857</v>
          </cell>
          <cell r="AK13">
            <v>0.2857142857142857</v>
          </cell>
          <cell r="AS13">
            <v>0.5</v>
          </cell>
          <cell r="BB13">
            <v>0</v>
          </cell>
          <cell r="BJ13">
            <v>0.2857142857142857</v>
          </cell>
          <cell r="BS13">
            <v>0.3</v>
          </cell>
          <cell r="CA13">
            <v>0.36363636363636365</v>
          </cell>
        </row>
        <row r="14">
          <cell r="B14">
            <v>3.8</v>
          </cell>
          <cell r="E14">
            <v>1.9</v>
          </cell>
          <cell r="T14">
            <v>0</v>
          </cell>
          <cell r="AB14">
            <v>0.14285714285714285</v>
          </cell>
          <cell r="AK14">
            <v>0.2857142857142857</v>
          </cell>
          <cell r="AS14">
            <v>0</v>
          </cell>
          <cell r="BB14">
            <v>0</v>
          </cell>
          <cell r="BJ14">
            <v>0.14285714285714285</v>
          </cell>
          <cell r="BS14">
            <v>0.4</v>
          </cell>
          <cell r="CA14">
            <v>0</v>
          </cell>
        </row>
        <row r="15">
          <cell r="B15">
            <v>4.2</v>
          </cell>
          <cell r="E15">
            <v>2.1</v>
          </cell>
          <cell r="T15">
            <v>0</v>
          </cell>
          <cell r="AB15">
            <v>0</v>
          </cell>
          <cell r="AK15">
            <v>0</v>
          </cell>
          <cell r="AS15">
            <v>0</v>
          </cell>
          <cell r="BB15">
            <v>0</v>
          </cell>
          <cell r="BJ15">
            <v>0</v>
          </cell>
          <cell r="BS15">
            <v>0.3</v>
          </cell>
          <cell r="CA15">
            <v>0</v>
          </cell>
        </row>
        <row r="16">
          <cell r="B16">
            <v>4.6</v>
          </cell>
          <cell r="E16">
            <v>2.3</v>
          </cell>
          <cell r="T16">
            <v>0</v>
          </cell>
          <cell r="AB16">
            <v>0</v>
          </cell>
          <cell r="AK16">
            <v>0.14285714285714285</v>
          </cell>
          <cell r="AS16">
            <v>0.3333333333333333</v>
          </cell>
          <cell r="BB16">
            <v>0</v>
          </cell>
          <cell r="BJ16">
            <v>0.14285714285714285</v>
          </cell>
          <cell r="BS16">
            <v>0.4</v>
          </cell>
          <cell r="CA16">
            <v>0.09090909090909091</v>
          </cell>
        </row>
        <row r="17">
          <cell r="B17">
            <v>5</v>
          </cell>
          <cell r="E17">
            <v>2.5</v>
          </cell>
          <cell r="T17">
            <v>0</v>
          </cell>
          <cell r="AB17">
            <v>0</v>
          </cell>
          <cell r="AK17">
            <v>0.14285714285714285</v>
          </cell>
          <cell r="AS17">
            <v>0</v>
          </cell>
          <cell r="BB17">
            <v>0</v>
          </cell>
          <cell r="BJ17">
            <v>0</v>
          </cell>
          <cell r="BS17">
            <v>0.2</v>
          </cell>
          <cell r="CA17">
            <v>0</v>
          </cell>
        </row>
        <row r="18">
          <cell r="B18">
            <v>5.4</v>
          </cell>
          <cell r="E18">
            <v>2.7</v>
          </cell>
          <cell r="T18">
            <v>0</v>
          </cell>
          <cell r="AB18">
            <v>0.14285714285714285</v>
          </cell>
          <cell r="AK18">
            <v>0</v>
          </cell>
          <cell r="AS18">
            <v>0</v>
          </cell>
          <cell r="BB18">
            <v>0</v>
          </cell>
          <cell r="BJ18">
            <v>0.14285714285714285</v>
          </cell>
          <cell r="BS18">
            <v>0.1</v>
          </cell>
          <cell r="CA18">
            <v>0</v>
          </cell>
        </row>
        <row r="19">
          <cell r="B19">
            <v>5.8</v>
          </cell>
          <cell r="E19">
            <v>2.9</v>
          </cell>
          <cell r="T19">
            <v>0</v>
          </cell>
          <cell r="AB19">
            <v>0</v>
          </cell>
          <cell r="AK19">
            <v>0.2857142857142857</v>
          </cell>
          <cell r="AS19">
            <v>0</v>
          </cell>
          <cell r="BB19">
            <v>0</v>
          </cell>
          <cell r="BJ19">
            <v>0</v>
          </cell>
          <cell r="BS19">
            <v>0.3</v>
          </cell>
          <cell r="CA19">
            <v>0</v>
          </cell>
        </row>
        <row r="20">
          <cell r="B20">
            <v>6.2</v>
          </cell>
          <cell r="E20">
            <v>3.1</v>
          </cell>
          <cell r="T20">
            <v>0</v>
          </cell>
          <cell r="AB20">
            <v>0</v>
          </cell>
          <cell r="AK20">
            <v>0</v>
          </cell>
          <cell r="AS20">
            <v>0</v>
          </cell>
          <cell r="BB20">
            <v>0</v>
          </cell>
          <cell r="BJ20">
            <v>0</v>
          </cell>
          <cell r="BS20">
            <v>0.1</v>
          </cell>
          <cell r="CA20">
            <v>0</v>
          </cell>
        </row>
        <row r="21">
          <cell r="B21">
            <v>6.6</v>
          </cell>
          <cell r="E21">
            <v>3.3</v>
          </cell>
          <cell r="T21">
            <v>0</v>
          </cell>
          <cell r="AB21">
            <v>0</v>
          </cell>
          <cell r="AK21">
            <v>0</v>
          </cell>
          <cell r="AS21">
            <v>0</v>
          </cell>
          <cell r="BB21">
            <v>0</v>
          </cell>
          <cell r="BJ21">
            <v>0</v>
          </cell>
          <cell r="BS21">
            <v>0.2</v>
          </cell>
          <cell r="CA21">
            <v>0</v>
          </cell>
        </row>
        <row r="22">
          <cell r="B22">
            <v>7</v>
          </cell>
          <cell r="E22">
            <v>3.5</v>
          </cell>
          <cell r="T22">
            <v>0</v>
          </cell>
          <cell r="AB22">
            <v>0</v>
          </cell>
          <cell r="AK22">
            <v>0</v>
          </cell>
          <cell r="AS22">
            <v>0</v>
          </cell>
          <cell r="BB22">
            <v>0</v>
          </cell>
          <cell r="BJ22">
            <v>0</v>
          </cell>
          <cell r="BS22">
            <v>0.1</v>
          </cell>
          <cell r="CA22">
            <v>0</v>
          </cell>
        </row>
        <row r="23">
          <cell r="B23">
            <v>7.4</v>
          </cell>
          <cell r="E23">
            <v>3.7</v>
          </cell>
          <cell r="T23">
            <v>0</v>
          </cell>
          <cell r="AB23">
            <v>0</v>
          </cell>
          <cell r="AK23">
            <v>0</v>
          </cell>
          <cell r="AS23">
            <v>0</v>
          </cell>
          <cell r="BB23">
            <v>0</v>
          </cell>
          <cell r="BJ23">
            <v>0</v>
          </cell>
          <cell r="BS23">
            <v>0</v>
          </cell>
          <cell r="CA23">
            <v>0</v>
          </cell>
        </row>
        <row r="24">
          <cell r="B24">
            <v>7.8</v>
          </cell>
          <cell r="E24">
            <v>3.9</v>
          </cell>
          <cell r="T24">
            <v>0</v>
          </cell>
          <cell r="AB24">
            <v>0</v>
          </cell>
          <cell r="AK24">
            <v>0</v>
          </cell>
          <cell r="AS24">
            <v>0</v>
          </cell>
          <cell r="BB24">
            <v>0</v>
          </cell>
          <cell r="BJ24">
            <v>0</v>
          </cell>
          <cell r="BS24">
            <v>0</v>
          </cell>
          <cell r="CA24">
            <v>0</v>
          </cell>
        </row>
        <row r="25">
          <cell r="B25">
            <v>8.2</v>
          </cell>
          <cell r="E25">
            <v>4.1</v>
          </cell>
          <cell r="T25">
            <v>0</v>
          </cell>
          <cell r="AB25">
            <v>0</v>
          </cell>
          <cell r="AK25">
            <v>0</v>
          </cell>
          <cell r="AS25">
            <v>0</v>
          </cell>
          <cell r="BB25">
            <v>0</v>
          </cell>
          <cell r="BJ25">
            <v>0</v>
          </cell>
          <cell r="BS25">
            <v>0</v>
          </cell>
          <cell r="CA25">
            <v>0</v>
          </cell>
        </row>
        <row r="26">
          <cell r="B26">
            <v>8.6</v>
          </cell>
          <cell r="E26">
            <v>4.3</v>
          </cell>
          <cell r="T26">
            <v>0</v>
          </cell>
          <cell r="AB26">
            <v>0</v>
          </cell>
          <cell r="AK26">
            <v>0</v>
          </cell>
          <cell r="AS26">
            <v>0</v>
          </cell>
          <cell r="BB26">
            <v>0</v>
          </cell>
          <cell r="BJ26">
            <v>0</v>
          </cell>
          <cell r="BS26">
            <v>0</v>
          </cell>
          <cell r="CA26">
            <v>0</v>
          </cell>
        </row>
        <row r="27">
          <cell r="B27">
            <v>9</v>
          </cell>
          <cell r="E27">
            <v>4.5</v>
          </cell>
          <cell r="T27">
            <v>0</v>
          </cell>
          <cell r="AB27">
            <v>0</v>
          </cell>
          <cell r="AK27">
            <v>0</v>
          </cell>
          <cell r="AS27">
            <v>0</v>
          </cell>
          <cell r="BB27">
            <v>0</v>
          </cell>
          <cell r="BJ27">
            <v>0</v>
          </cell>
          <cell r="BS27">
            <v>0</v>
          </cell>
          <cell r="CA27">
            <v>0</v>
          </cell>
        </row>
        <row r="28">
          <cell r="B28">
            <v>9.4</v>
          </cell>
          <cell r="T28">
            <v>0</v>
          </cell>
          <cell r="AK28">
            <v>0.14285714285714285</v>
          </cell>
          <cell r="BB28">
            <v>0</v>
          </cell>
          <cell r="BS28">
            <v>0.2</v>
          </cell>
        </row>
        <row r="29">
          <cell r="B29">
            <v>9.8</v>
          </cell>
          <cell r="T29">
            <v>0</v>
          </cell>
          <cell r="AK29">
            <v>0</v>
          </cell>
          <cell r="BB29">
            <v>0</v>
          </cell>
          <cell r="BS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ltPref.freqs"/>
      <sheetName val="RBTdata.fish"/>
      <sheetName val="Stan 2001.avail freqs"/>
      <sheetName val="Stan 2001 avail.dat"/>
    </sheetNames>
    <sheetDataSet>
      <sheetData sheetId="0">
        <row r="1">
          <cell r="P1" t="str">
            <v>Stan 2001 n=83</v>
          </cell>
          <cell r="AG1" t="str">
            <v>Stan 2001 n=46</v>
          </cell>
          <cell r="AX1" t="str">
            <v>Stan 2001 n=92</v>
          </cell>
          <cell r="BO1" t="str">
            <v>Stan 2001 n=42</v>
          </cell>
        </row>
        <row r="5">
          <cell r="B5">
            <v>0.2</v>
          </cell>
          <cell r="E5">
            <v>0.1</v>
          </cell>
          <cell r="T5">
            <v>0</v>
          </cell>
          <cell r="AB5">
            <v>1</v>
          </cell>
          <cell r="AK5">
            <v>0</v>
          </cell>
          <cell r="AS5">
            <v>0.1</v>
          </cell>
          <cell r="BB5">
            <v>0</v>
          </cell>
          <cell r="BJ5">
            <v>1</v>
          </cell>
          <cell r="BS5">
            <v>0</v>
          </cell>
          <cell r="CA5">
            <v>0.09090909090909091</v>
          </cell>
        </row>
        <row r="6">
          <cell r="B6">
            <v>0.6</v>
          </cell>
          <cell r="E6">
            <v>0.3</v>
          </cell>
          <cell r="T6">
            <v>0.045454545454545456</v>
          </cell>
          <cell r="AB6">
            <v>0.625</v>
          </cell>
          <cell r="AK6">
            <v>0</v>
          </cell>
          <cell r="AS6">
            <v>0.4</v>
          </cell>
          <cell r="BB6">
            <v>0.041666666666666664</v>
          </cell>
          <cell r="BJ6">
            <v>0.68</v>
          </cell>
          <cell r="BS6">
            <v>0</v>
          </cell>
          <cell r="CA6">
            <v>0.2727272727272727</v>
          </cell>
        </row>
        <row r="7">
          <cell r="B7">
            <v>1</v>
          </cell>
          <cell r="E7">
            <v>0.5</v>
          </cell>
          <cell r="T7">
            <v>0.45454545454545453</v>
          </cell>
          <cell r="AB7">
            <v>0.7083333333333334</v>
          </cell>
          <cell r="AK7">
            <v>0.2</v>
          </cell>
          <cell r="AS7">
            <v>0.3</v>
          </cell>
          <cell r="BB7">
            <v>0.4583333333333333</v>
          </cell>
          <cell r="BJ7">
            <v>0.68</v>
          </cell>
          <cell r="BS7">
            <v>0.1</v>
          </cell>
          <cell r="CA7">
            <v>0.2727272727272727</v>
          </cell>
        </row>
        <row r="8">
          <cell r="B8">
            <v>1.4</v>
          </cell>
          <cell r="E8">
            <v>0.7</v>
          </cell>
          <cell r="T8">
            <v>1</v>
          </cell>
          <cell r="AB8">
            <v>0.4166666666666667</v>
          </cell>
          <cell r="AK8">
            <v>0.3</v>
          </cell>
          <cell r="AS8">
            <v>1</v>
          </cell>
          <cell r="BB8">
            <v>1</v>
          </cell>
          <cell r="BJ8">
            <v>0.4</v>
          </cell>
          <cell r="BS8">
            <v>0.1</v>
          </cell>
          <cell r="CA8">
            <v>1</v>
          </cell>
        </row>
        <row r="9">
          <cell r="B9">
            <v>1.8</v>
          </cell>
          <cell r="E9">
            <v>0.9</v>
          </cell>
          <cell r="T9">
            <v>0.9545454545454546</v>
          </cell>
          <cell r="AB9">
            <v>0.16666666666666666</v>
          </cell>
          <cell r="AK9">
            <v>0.3</v>
          </cell>
          <cell r="AS9">
            <v>0.7</v>
          </cell>
          <cell r="BB9">
            <v>0.9166666666666666</v>
          </cell>
          <cell r="BJ9">
            <v>0.28</v>
          </cell>
          <cell r="BS9">
            <v>0.3</v>
          </cell>
          <cell r="CA9">
            <v>0.36363636363636365</v>
          </cell>
        </row>
        <row r="10">
          <cell r="B10">
            <v>2.2</v>
          </cell>
          <cell r="E10">
            <v>1.1</v>
          </cell>
          <cell r="T10">
            <v>0.22727272727272727</v>
          </cell>
          <cell r="AB10">
            <v>0.25</v>
          </cell>
          <cell r="AK10">
            <v>0.4</v>
          </cell>
          <cell r="AS10">
            <v>0.6</v>
          </cell>
          <cell r="BB10">
            <v>0.25</v>
          </cell>
          <cell r="BJ10">
            <v>0.24</v>
          </cell>
          <cell r="BS10">
            <v>0.3</v>
          </cell>
          <cell r="CA10">
            <v>0.5454545454545454</v>
          </cell>
        </row>
        <row r="11">
          <cell r="B11">
            <v>2.6</v>
          </cell>
          <cell r="E11">
            <v>1.3</v>
          </cell>
          <cell r="T11">
            <v>0.36363636363636365</v>
          </cell>
          <cell r="AB11">
            <v>0.08333333333333333</v>
          </cell>
          <cell r="AK11">
            <v>1</v>
          </cell>
          <cell r="AS11">
            <v>0.5</v>
          </cell>
          <cell r="BB11">
            <v>0.375</v>
          </cell>
          <cell r="BJ11">
            <v>0.12</v>
          </cell>
          <cell r="BS11">
            <v>1</v>
          </cell>
          <cell r="CA11">
            <v>0.36363636363636365</v>
          </cell>
        </row>
        <row r="12">
          <cell r="B12">
            <v>3</v>
          </cell>
          <cell r="E12">
            <v>1.5</v>
          </cell>
          <cell r="T12">
            <v>0.45454545454545453</v>
          </cell>
          <cell r="AB12">
            <v>0.08333333333333333</v>
          </cell>
          <cell r="AK12">
            <v>0.9</v>
          </cell>
          <cell r="AS12">
            <v>0.6</v>
          </cell>
          <cell r="BB12">
            <v>0.4583333333333333</v>
          </cell>
          <cell r="BJ12">
            <v>0.12</v>
          </cell>
          <cell r="BS12">
            <v>0.8</v>
          </cell>
          <cell r="CA12">
            <v>0.45454545454545453</v>
          </cell>
        </row>
        <row r="13">
          <cell r="B13">
            <v>3.4</v>
          </cell>
          <cell r="E13">
            <v>1.7</v>
          </cell>
          <cell r="T13">
            <v>0.18181818181818182</v>
          </cell>
          <cell r="AB13">
            <v>0.08333333333333333</v>
          </cell>
          <cell r="AK13">
            <v>0.3</v>
          </cell>
          <cell r="AS13">
            <v>0.2</v>
          </cell>
          <cell r="BB13">
            <v>0.16666666666666666</v>
          </cell>
          <cell r="BJ13">
            <v>0.08</v>
          </cell>
          <cell r="BS13">
            <v>0.4</v>
          </cell>
          <cell r="CA13">
            <v>0.2727272727272727</v>
          </cell>
        </row>
        <row r="14">
          <cell r="B14">
            <v>3.8</v>
          </cell>
          <cell r="E14">
            <v>1.9</v>
          </cell>
          <cell r="T14">
            <v>0.045454545454545456</v>
          </cell>
          <cell r="AB14">
            <v>0</v>
          </cell>
          <cell r="AK14">
            <v>0.3</v>
          </cell>
          <cell r="AS14">
            <v>0</v>
          </cell>
          <cell r="BB14">
            <v>0.041666666666666664</v>
          </cell>
          <cell r="BJ14">
            <v>0</v>
          </cell>
          <cell r="BS14">
            <v>0.4</v>
          </cell>
          <cell r="CA14">
            <v>0</v>
          </cell>
        </row>
        <row r="15">
          <cell r="B15">
            <v>4.2</v>
          </cell>
          <cell r="E15">
            <v>2.1</v>
          </cell>
          <cell r="T15">
            <v>0</v>
          </cell>
          <cell r="AB15">
            <v>0</v>
          </cell>
          <cell r="AK15">
            <v>0</v>
          </cell>
          <cell r="AS15">
            <v>0.1</v>
          </cell>
          <cell r="BB15">
            <v>0</v>
          </cell>
          <cell r="BJ15">
            <v>0.04</v>
          </cell>
          <cell r="BS15">
            <v>0</v>
          </cell>
          <cell r="CA15">
            <v>0</v>
          </cell>
        </row>
        <row r="16">
          <cell r="B16">
            <v>4.6</v>
          </cell>
          <cell r="E16">
            <v>2.3</v>
          </cell>
          <cell r="T16">
            <v>0</v>
          </cell>
          <cell r="AB16">
            <v>0</v>
          </cell>
          <cell r="AK16">
            <v>0.1</v>
          </cell>
          <cell r="AS16">
            <v>0</v>
          </cell>
          <cell r="BB16">
            <v>0</v>
          </cell>
          <cell r="BJ16">
            <v>0</v>
          </cell>
          <cell r="BS16">
            <v>0.1</v>
          </cell>
          <cell r="CA16">
            <v>0</v>
          </cell>
        </row>
        <row r="17">
          <cell r="B17">
            <v>5</v>
          </cell>
          <cell r="E17">
            <v>2.5</v>
          </cell>
          <cell r="T17">
            <v>0.045454545454545456</v>
          </cell>
          <cell r="AB17">
            <v>0</v>
          </cell>
          <cell r="AK17">
            <v>0.5</v>
          </cell>
          <cell r="AS17">
            <v>0</v>
          </cell>
          <cell r="BB17">
            <v>0.08333333333333333</v>
          </cell>
          <cell r="BJ17">
            <v>0</v>
          </cell>
          <cell r="BS17">
            <v>0.4</v>
          </cell>
          <cell r="CA17">
            <v>0</v>
          </cell>
        </row>
        <row r="18">
          <cell r="B18">
            <v>5.4</v>
          </cell>
          <cell r="E18">
            <v>2.7</v>
          </cell>
          <cell r="T18">
            <v>0</v>
          </cell>
          <cell r="AB18">
            <v>0</v>
          </cell>
          <cell r="AK18">
            <v>0.1</v>
          </cell>
          <cell r="AS18">
            <v>0</v>
          </cell>
          <cell r="BB18">
            <v>0.041666666666666664</v>
          </cell>
          <cell r="BJ18">
            <v>0</v>
          </cell>
          <cell r="BS18">
            <v>0</v>
          </cell>
          <cell r="CA18">
            <v>0.09090909090909091</v>
          </cell>
        </row>
        <row r="19">
          <cell r="B19">
            <v>5.8</v>
          </cell>
          <cell r="E19">
            <v>2.9</v>
          </cell>
          <cell r="T19">
            <v>0</v>
          </cell>
          <cell r="AB19">
            <v>0.041666666666666664</v>
          </cell>
          <cell r="AK19">
            <v>0.2</v>
          </cell>
          <cell r="AS19">
            <v>0</v>
          </cell>
          <cell r="BB19">
            <v>0</v>
          </cell>
          <cell r="BJ19">
            <v>0.04</v>
          </cell>
          <cell r="BS19">
            <v>0.2</v>
          </cell>
          <cell r="CA19">
            <v>0</v>
          </cell>
        </row>
        <row r="20">
          <cell r="B20">
            <v>6.2</v>
          </cell>
          <cell r="E20">
            <v>3.1</v>
          </cell>
          <cell r="T20">
            <v>0</v>
          </cell>
          <cell r="AB20">
            <v>0</v>
          </cell>
          <cell r="AK20">
            <v>0</v>
          </cell>
          <cell r="AS20">
            <v>0</v>
          </cell>
          <cell r="BB20">
            <v>0</v>
          </cell>
          <cell r="BJ20">
            <v>0</v>
          </cell>
          <cell r="BS20">
            <v>0</v>
          </cell>
          <cell r="CA20">
            <v>0</v>
          </cell>
        </row>
        <row r="21">
          <cell r="B21">
            <v>6.6</v>
          </cell>
          <cell r="E21">
            <v>3.3</v>
          </cell>
          <cell r="T21">
            <v>0</v>
          </cell>
          <cell r="AB21">
            <v>0</v>
          </cell>
          <cell r="AK21">
            <v>0</v>
          </cell>
          <cell r="AS21">
            <v>0</v>
          </cell>
          <cell r="BB21">
            <v>0</v>
          </cell>
          <cell r="BJ21">
            <v>0</v>
          </cell>
          <cell r="BS21">
            <v>0</v>
          </cell>
          <cell r="CA21">
            <v>0</v>
          </cell>
        </row>
        <row r="22">
          <cell r="B22">
            <v>7</v>
          </cell>
          <cell r="E22">
            <v>3.5</v>
          </cell>
          <cell r="T22">
            <v>0</v>
          </cell>
          <cell r="AB22">
            <v>0</v>
          </cell>
          <cell r="AK22">
            <v>0</v>
          </cell>
          <cell r="AS22">
            <v>0</v>
          </cell>
          <cell r="BB22">
            <v>0</v>
          </cell>
          <cell r="BJ22">
            <v>0</v>
          </cell>
          <cell r="BS22">
            <v>0</v>
          </cell>
          <cell r="CA22">
            <v>0</v>
          </cell>
        </row>
        <row r="23">
          <cell r="B23">
            <v>7.4</v>
          </cell>
          <cell r="E23">
            <v>3.7</v>
          </cell>
          <cell r="T23">
            <v>0</v>
          </cell>
          <cell r="AB23">
            <v>0</v>
          </cell>
          <cell r="AK23">
            <v>0</v>
          </cell>
          <cell r="AS23">
            <v>0.1</v>
          </cell>
          <cell r="BB23">
            <v>0</v>
          </cell>
          <cell r="BJ23">
            <v>0</v>
          </cell>
          <cell r="BS23">
            <v>0.1</v>
          </cell>
          <cell r="CA23">
            <v>0.09090909090909091</v>
          </cell>
        </row>
        <row r="24">
          <cell r="B24">
            <v>7.8</v>
          </cell>
          <cell r="E24">
            <v>3.9</v>
          </cell>
          <cell r="T24">
            <v>0</v>
          </cell>
          <cell r="AB24">
            <v>0</v>
          </cell>
          <cell r="AK24">
            <v>0</v>
          </cell>
          <cell r="AS24">
            <v>0</v>
          </cell>
          <cell r="BB24">
            <v>0</v>
          </cell>
          <cell r="BJ24">
            <v>0</v>
          </cell>
          <cell r="BS24">
            <v>0</v>
          </cell>
          <cell r="CA24">
            <v>0</v>
          </cell>
        </row>
        <row r="25">
          <cell r="B25">
            <v>8.2</v>
          </cell>
          <cell r="E25">
            <v>4.1</v>
          </cell>
          <cell r="T25">
            <v>0</v>
          </cell>
          <cell r="AB25">
            <v>0</v>
          </cell>
          <cell r="AK25">
            <v>0</v>
          </cell>
          <cell r="AS25">
            <v>0</v>
          </cell>
          <cell r="BB25">
            <v>0</v>
          </cell>
          <cell r="BJ25">
            <v>0</v>
          </cell>
          <cell r="BS25">
            <v>0</v>
          </cell>
          <cell r="CA25">
            <v>0</v>
          </cell>
        </row>
        <row r="26">
          <cell r="B26">
            <v>8.6</v>
          </cell>
          <cell r="E26">
            <v>4.3</v>
          </cell>
          <cell r="T26">
            <v>0</v>
          </cell>
          <cell r="AB26">
            <v>0</v>
          </cell>
          <cell r="AK26">
            <v>0</v>
          </cell>
          <cell r="AS26">
            <v>0</v>
          </cell>
          <cell r="BB26">
            <v>0</v>
          </cell>
          <cell r="BJ26">
            <v>0</v>
          </cell>
          <cell r="BS26">
            <v>0</v>
          </cell>
          <cell r="CA26">
            <v>0</v>
          </cell>
        </row>
        <row r="27">
          <cell r="B27">
            <v>9</v>
          </cell>
          <cell r="E27">
            <v>4.5</v>
          </cell>
          <cell r="T27">
            <v>0</v>
          </cell>
          <cell r="AB27">
            <v>0</v>
          </cell>
          <cell r="AK27">
            <v>0</v>
          </cell>
          <cell r="AS27">
            <v>0</v>
          </cell>
          <cell r="BB27">
            <v>0</v>
          </cell>
          <cell r="BJ27">
            <v>0</v>
          </cell>
          <cell r="BS27">
            <v>0</v>
          </cell>
          <cell r="CA27">
            <v>0</v>
          </cell>
        </row>
        <row r="28">
          <cell r="B28">
            <v>9.4</v>
          </cell>
          <cell r="T28">
            <v>0</v>
          </cell>
          <cell r="AK28">
            <v>0</v>
          </cell>
          <cell r="BB28">
            <v>0</v>
          </cell>
          <cell r="BS28">
            <v>0</v>
          </cell>
        </row>
        <row r="29">
          <cell r="B29">
            <v>9.8</v>
          </cell>
          <cell r="T29">
            <v>0</v>
          </cell>
          <cell r="AK29">
            <v>0</v>
          </cell>
          <cell r="BB29">
            <v>0</v>
          </cell>
          <cell r="BS2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ltPref.freqs"/>
      <sheetName val="RBTdata.fish"/>
      <sheetName val="HSCdata.dat"/>
    </sheetNames>
    <sheetDataSet>
      <sheetData sheetId="0">
        <row r="1">
          <cell r="P1" t="str">
            <v>UNF FR n=377</v>
          </cell>
          <cell r="AG1" t="str">
            <v>UNF FR n=181</v>
          </cell>
          <cell r="AX1" t="str">
            <v>UNF FR n=413</v>
          </cell>
          <cell r="BO1" t="str">
            <v>UNF FR n=201</v>
          </cell>
        </row>
        <row r="5">
          <cell r="B5">
            <v>0.2</v>
          </cell>
          <cell r="E5">
            <v>0.1</v>
          </cell>
          <cell r="T5">
            <v>0.031578947368421054</v>
          </cell>
          <cell r="AB5">
            <v>0.2345679012345679</v>
          </cell>
          <cell r="AK5">
            <v>0</v>
          </cell>
          <cell r="AS5">
            <v>0</v>
          </cell>
          <cell r="BB5">
            <v>0.030303030303030304</v>
          </cell>
          <cell r="BJ5">
            <v>0.21839080459770116</v>
          </cell>
          <cell r="BS5">
            <v>0</v>
          </cell>
          <cell r="CA5">
            <v>0</v>
          </cell>
        </row>
        <row r="6">
          <cell r="B6">
            <v>0.6</v>
          </cell>
          <cell r="E6">
            <v>0.3</v>
          </cell>
          <cell r="T6">
            <v>0.37894736842105264</v>
          </cell>
          <cell r="AB6">
            <v>1</v>
          </cell>
          <cell r="AK6">
            <v>0.02564102564102564</v>
          </cell>
          <cell r="AS6">
            <v>0.6774193548387096</v>
          </cell>
          <cell r="BB6">
            <v>0.36363636363636365</v>
          </cell>
          <cell r="BJ6">
            <v>1</v>
          </cell>
          <cell r="BS6">
            <v>0.023255813953488372</v>
          </cell>
          <cell r="CA6">
            <v>0.6296296296296297</v>
          </cell>
        </row>
        <row r="7">
          <cell r="B7">
            <v>1</v>
          </cell>
          <cell r="E7">
            <v>0.5</v>
          </cell>
          <cell r="T7">
            <v>0.8315789473684211</v>
          </cell>
          <cell r="AB7">
            <v>0.8518518518518519</v>
          </cell>
          <cell r="AK7">
            <v>0.07692307692307693</v>
          </cell>
          <cell r="AS7">
            <v>1</v>
          </cell>
          <cell r="BB7">
            <v>0.8080808080808081</v>
          </cell>
          <cell r="BJ7">
            <v>0.8735632183908046</v>
          </cell>
          <cell r="BS7">
            <v>0.046511627906976744</v>
          </cell>
          <cell r="CA7">
            <v>1</v>
          </cell>
        </row>
        <row r="8">
          <cell r="B8">
            <v>1.4</v>
          </cell>
          <cell r="E8">
            <v>0.7</v>
          </cell>
          <cell r="T8">
            <v>1</v>
          </cell>
          <cell r="AB8">
            <v>0.6790123456790124</v>
          </cell>
          <cell r="AK8">
            <v>0.358974358974359</v>
          </cell>
          <cell r="AS8">
            <v>0.4838709677419355</v>
          </cell>
          <cell r="BB8">
            <v>1</v>
          </cell>
          <cell r="BJ8">
            <v>0.6666666666666666</v>
          </cell>
          <cell r="BS8">
            <v>0.3488372093023256</v>
          </cell>
          <cell r="CA8">
            <v>1</v>
          </cell>
        </row>
        <row r="9">
          <cell r="B9">
            <v>1.8</v>
          </cell>
          <cell r="E9">
            <v>0.9</v>
          </cell>
          <cell r="T9">
            <v>0.7263157894736842</v>
          </cell>
          <cell r="AB9">
            <v>0.5061728395061729</v>
          </cell>
          <cell r="AK9">
            <v>0.6153846153846154</v>
          </cell>
          <cell r="AS9">
            <v>0.7419354838709677</v>
          </cell>
          <cell r="BB9">
            <v>0.7373737373737373</v>
          </cell>
          <cell r="BJ9">
            <v>0.5057471264367817</v>
          </cell>
          <cell r="BS9">
            <v>0.5581395348837209</v>
          </cell>
          <cell r="CA9">
            <v>0.9259259259259259</v>
          </cell>
        </row>
        <row r="10">
          <cell r="B10">
            <v>2.2</v>
          </cell>
          <cell r="E10">
            <v>1.1</v>
          </cell>
          <cell r="T10">
            <v>0.5052631578947369</v>
          </cell>
          <cell r="AB10">
            <v>0.37037037037037035</v>
          </cell>
          <cell r="AK10">
            <v>0.6410256410256411</v>
          </cell>
          <cell r="AS10">
            <v>0.6129032258064516</v>
          </cell>
          <cell r="BB10">
            <v>0.5555555555555556</v>
          </cell>
          <cell r="BJ10">
            <v>0.41379310344827586</v>
          </cell>
          <cell r="BS10">
            <v>0.5348837209302325</v>
          </cell>
          <cell r="CA10">
            <v>0.6666666666666666</v>
          </cell>
        </row>
        <row r="11">
          <cell r="B11">
            <v>2.6</v>
          </cell>
          <cell r="E11">
            <v>1.3</v>
          </cell>
          <cell r="T11">
            <v>0.30526315789473685</v>
          </cell>
          <cell r="AB11">
            <v>0.2345679012345679</v>
          </cell>
          <cell r="AK11">
            <v>1</v>
          </cell>
          <cell r="AS11">
            <v>0.45161290322580644</v>
          </cell>
          <cell r="BB11">
            <v>0.37373737373737376</v>
          </cell>
          <cell r="BJ11">
            <v>0.21839080459770116</v>
          </cell>
          <cell r="BS11">
            <v>1</v>
          </cell>
          <cell r="CA11">
            <v>0.6296296296296297</v>
          </cell>
        </row>
        <row r="12">
          <cell r="B12">
            <v>3</v>
          </cell>
          <cell r="E12">
            <v>1.5</v>
          </cell>
          <cell r="T12">
            <v>0.10526315789473684</v>
          </cell>
          <cell r="AB12">
            <v>0.18518518518518517</v>
          </cell>
          <cell r="AK12">
            <v>0.6666666666666666</v>
          </cell>
          <cell r="AS12">
            <v>0.3548387096774194</v>
          </cell>
          <cell r="BB12">
            <v>0.13131313131313133</v>
          </cell>
          <cell r="BJ12">
            <v>0.19540229885057472</v>
          </cell>
          <cell r="BS12">
            <v>0.7441860465116279</v>
          </cell>
          <cell r="CA12">
            <v>0.6296296296296297</v>
          </cell>
        </row>
        <row r="13">
          <cell r="B13">
            <v>3.4</v>
          </cell>
          <cell r="E13">
            <v>1.7</v>
          </cell>
          <cell r="T13">
            <v>0.031578947368421054</v>
          </cell>
          <cell r="AB13">
            <v>0.16049382716049382</v>
          </cell>
          <cell r="AK13">
            <v>0.5384615384615384</v>
          </cell>
          <cell r="AS13">
            <v>0.22580645161290322</v>
          </cell>
          <cell r="BB13">
            <v>0.050505050505050504</v>
          </cell>
          <cell r="BJ13">
            <v>0.1724137931034483</v>
          </cell>
          <cell r="BS13">
            <v>0.627906976744186</v>
          </cell>
          <cell r="CA13">
            <v>0.37037037037037035</v>
          </cell>
        </row>
        <row r="14">
          <cell r="B14">
            <v>3.8</v>
          </cell>
          <cell r="E14">
            <v>1.9</v>
          </cell>
          <cell r="T14">
            <v>0.031578947368421054</v>
          </cell>
          <cell r="AB14">
            <v>0.1111111111111111</v>
          </cell>
          <cell r="AK14">
            <v>0.2564102564102564</v>
          </cell>
          <cell r="AS14">
            <v>0.22580645161290322</v>
          </cell>
          <cell r="BB14">
            <v>0.0707070707070707</v>
          </cell>
          <cell r="BJ14">
            <v>0.12643678160919541</v>
          </cell>
          <cell r="BS14">
            <v>0.20930232558139536</v>
          </cell>
          <cell r="CA14">
            <v>0.2962962962962963</v>
          </cell>
        </row>
        <row r="15">
          <cell r="B15">
            <v>4.2</v>
          </cell>
          <cell r="E15">
            <v>2.1</v>
          </cell>
          <cell r="T15">
            <v>0.021052631578947368</v>
          </cell>
          <cell r="AB15">
            <v>0.12345679012345678</v>
          </cell>
          <cell r="AK15">
            <v>0.1794871794871795</v>
          </cell>
          <cell r="AS15">
            <v>0.25806451612903225</v>
          </cell>
          <cell r="BB15">
            <v>0.030303030303030304</v>
          </cell>
          <cell r="BJ15">
            <v>0.11494252873563218</v>
          </cell>
          <cell r="BS15">
            <v>0.20930232558139536</v>
          </cell>
          <cell r="CA15">
            <v>0.3333333333333333</v>
          </cell>
        </row>
        <row r="16">
          <cell r="B16">
            <v>4.6</v>
          </cell>
          <cell r="E16">
            <v>2.3</v>
          </cell>
          <cell r="T16">
            <v>0</v>
          </cell>
          <cell r="AB16">
            <v>0.08641975308641975</v>
          </cell>
          <cell r="AK16">
            <v>0.02564102564102564</v>
          </cell>
          <cell r="AS16">
            <v>0.16129032258064516</v>
          </cell>
          <cell r="BB16">
            <v>0.010101010101010102</v>
          </cell>
          <cell r="BJ16">
            <v>0.08045977011494253</v>
          </cell>
          <cell r="BS16">
            <v>0</v>
          </cell>
          <cell r="CA16">
            <v>0.18518518518518517</v>
          </cell>
        </row>
        <row r="17">
          <cell r="B17">
            <v>5</v>
          </cell>
          <cell r="E17">
            <v>2.5</v>
          </cell>
          <cell r="T17">
            <v>0</v>
          </cell>
          <cell r="AB17">
            <v>0.012345679012345678</v>
          </cell>
          <cell r="AK17">
            <v>0.07692307692307693</v>
          </cell>
          <cell r="AS17">
            <v>0.1935483870967742</v>
          </cell>
          <cell r="BB17">
            <v>0</v>
          </cell>
          <cell r="BJ17">
            <v>0.034482758620689655</v>
          </cell>
          <cell r="BS17">
            <v>0.13953488372093023</v>
          </cell>
          <cell r="CA17">
            <v>0.2222222222222222</v>
          </cell>
        </row>
        <row r="18">
          <cell r="B18">
            <v>5.4</v>
          </cell>
          <cell r="E18">
            <v>2.7</v>
          </cell>
          <cell r="T18">
            <v>0</v>
          </cell>
          <cell r="AB18">
            <v>0.04938271604938271</v>
          </cell>
          <cell r="AK18">
            <v>0.05128205128205128</v>
          </cell>
          <cell r="AS18">
            <v>0.0967741935483871</v>
          </cell>
          <cell r="BB18">
            <v>0</v>
          </cell>
          <cell r="BJ18">
            <v>0.04597701149425287</v>
          </cell>
          <cell r="BS18">
            <v>0.06976744186046512</v>
          </cell>
          <cell r="CA18">
            <v>0.18518518518518517</v>
          </cell>
        </row>
        <row r="19">
          <cell r="B19">
            <v>5.8</v>
          </cell>
          <cell r="E19">
            <v>2.9</v>
          </cell>
          <cell r="T19">
            <v>0</v>
          </cell>
          <cell r="AB19">
            <v>0.024691358024691357</v>
          </cell>
          <cell r="AK19">
            <v>0.1282051282051282</v>
          </cell>
          <cell r="AS19">
            <v>0.12903225806451613</v>
          </cell>
          <cell r="BB19">
            <v>0.010101010101010102</v>
          </cell>
          <cell r="BJ19">
            <v>0.034482758620689655</v>
          </cell>
          <cell r="BS19">
            <v>0.16279069767441862</v>
          </cell>
          <cell r="CA19">
            <v>0.1111111111111111</v>
          </cell>
        </row>
        <row r="20">
          <cell r="B20">
            <v>6.2</v>
          </cell>
          <cell r="E20">
            <v>3.1</v>
          </cell>
          <cell r="T20">
            <v>0</v>
          </cell>
          <cell r="AB20">
            <v>0</v>
          </cell>
          <cell r="AK20">
            <v>0</v>
          </cell>
          <cell r="AS20">
            <v>0.12903225806451613</v>
          </cell>
          <cell r="BB20">
            <v>0</v>
          </cell>
          <cell r="BJ20">
            <v>0.011494252873563218</v>
          </cell>
          <cell r="BS20">
            <v>0</v>
          </cell>
          <cell r="CA20">
            <v>0.14814814814814814</v>
          </cell>
        </row>
        <row r="21">
          <cell r="B21">
            <v>6.6</v>
          </cell>
          <cell r="E21">
            <v>3.3</v>
          </cell>
          <cell r="T21">
            <v>0</v>
          </cell>
          <cell r="AB21">
            <v>0</v>
          </cell>
          <cell r="AK21">
            <v>0</v>
          </cell>
          <cell r="AS21">
            <v>0.06451612903225806</v>
          </cell>
          <cell r="BB21">
            <v>0</v>
          </cell>
          <cell r="BJ21">
            <v>0.011494252873563218</v>
          </cell>
          <cell r="BS21">
            <v>0</v>
          </cell>
          <cell r="CA21">
            <v>0.07407407407407407</v>
          </cell>
        </row>
        <row r="22">
          <cell r="B22">
            <v>7</v>
          </cell>
          <cell r="E22">
            <v>3.5</v>
          </cell>
          <cell r="T22">
            <v>0</v>
          </cell>
          <cell r="AB22">
            <v>0.024691358024691357</v>
          </cell>
          <cell r="AK22">
            <v>0</v>
          </cell>
          <cell r="AS22">
            <v>0</v>
          </cell>
          <cell r="BB22">
            <v>0</v>
          </cell>
          <cell r="BJ22">
            <v>0.022988505747126436</v>
          </cell>
          <cell r="BS22">
            <v>0</v>
          </cell>
          <cell r="CA22">
            <v>0</v>
          </cell>
        </row>
        <row r="23">
          <cell r="B23">
            <v>7.4</v>
          </cell>
          <cell r="E23">
            <v>3.7</v>
          </cell>
          <cell r="T23">
            <v>0</v>
          </cell>
          <cell r="AB23">
            <v>0</v>
          </cell>
          <cell r="AK23">
            <v>0</v>
          </cell>
          <cell r="AS23">
            <v>0</v>
          </cell>
          <cell r="BB23">
            <v>0</v>
          </cell>
          <cell r="BJ23">
            <v>0</v>
          </cell>
          <cell r="BS23">
            <v>0</v>
          </cell>
          <cell r="CA23">
            <v>0</v>
          </cell>
        </row>
        <row r="24">
          <cell r="B24">
            <v>7.8</v>
          </cell>
          <cell r="E24">
            <v>3.9</v>
          </cell>
          <cell r="T24">
            <v>0</v>
          </cell>
          <cell r="AB24">
            <v>0</v>
          </cell>
          <cell r="AK24">
            <v>0</v>
          </cell>
          <cell r="AS24">
            <v>0.03225806451612903</v>
          </cell>
          <cell r="BB24">
            <v>0</v>
          </cell>
          <cell r="BJ24">
            <v>0</v>
          </cell>
          <cell r="BS24">
            <v>0</v>
          </cell>
          <cell r="CA24">
            <v>0.037037037037037035</v>
          </cell>
        </row>
        <row r="25">
          <cell r="B25">
            <v>8.2</v>
          </cell>
          <cell r="E25">
            <v>4.1</v>
          </cell>
          <cell r="T25">
            <v>0</v>
          </cell>
          <cell r="AB25">
            <v>0</v>
          </cell>
          <cell r="AK25">
            <v>0</v>
          </cell>
          <cell r="AS25">
            <v>0</v>
          </cell>
          <cell r="BB25">
            <v>0</v>
          </cell>
          <cell r="BJ25">
            <v>0</v>
          </cell>
          <cell r="BS25">
            <v>0</v>
          </cell>
          <cell r="CA25">
            <v>0</v>
          </cell>
        </row>
        <row r="26">
          <cell r="B26">
            <v>8.6</v>
          </cell>
          <cell r="E26">
            <v>4.3</v>
          </cell>
          <cell r="T26">
            <v>0</v>
          </cell>
          <cell r="AB26">
            <v>0</v>
          </cell>
          <cell r="AK26">
            <v>0</v>
          </cell>
          <cell r="AS26">
            <v>0</v>
          </cell>
          <cell r="BB26">
            <v>0</v>
          </cell>
          <cell r="BJ26">
            <v>0</v>
          </cell>
          <cell r="BS26">
            <v>0</v>
          </cell>
          <cell r="CA26">
            <v>0</v>
          </cell>
        </row>
        <row r="27">
          <cell r="B27">
            <v>9</v>
          </cell>
          <cell r="E27">
            <v>4.5</v>
          </cell>
          <cell r="T27">
            <v>0</v>
          </cell>
          <cell r="AB27">
            <v>0</v>
          </cell>
          <cell r="AK27">
            <v>0</v>
          </cell>
          <cell r="AS27">
            <v>0</v>
          </cell>
          <cell r="BB27">
            <v>0</v>
          </cell>
          <cell r="BJ27">
            <v>0</v>
          </cell>
          <cell r="BS27">
            <v>0</v>
          </cell>
          <cell r="CA27">
            <v>0</v>
          </cell>
        </row>
        <row r="28">
          <cell r="B28">
            <v>9.4</v>
          </cell>
          <cell r="T28">
            <v>0</v>
          </cell>
          <cell r="AK28">
            <v>0</v>
          </cell>
          <cell r="BB28">
            <v>0</v>
          </cell>
          <cell r="BS28">
            <v>0</v>
          </cell>
        </row>
        <row r="29">
          <cell r="B29">
            <v>9.8</v>
          </cell>
          <cell r="T29">
            <v>0</v>
          </cell>
          <cell r="AK29">
            <v>0</v>
          </cell>
          <cell r="BB29">
            <v>0</v>
          </cell>
          <cell r="BS2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dltPref.freqs"/>
      <sheetName val="RBTdata.fish"/>
      <sheetName val="No Stan 1991.avail freqs"/>
      <sheetName val="No Stan 1991 avail.dat"/>
      <sheetName val="sampsizes.tab"/>
      <sheetName val="Sheet1"/>
    </sheetNames>
    <sheetDataSet>
      <sheetData sheetId="0">
        <row r="1">
          <cell r="P1" t="str">
            <v>Stan 1991 HQ n=38</v>
          </cell>
          <cell r="AG1" t="str">
            <v>Stan 1991 HQ n=182</v>
          </cell>
          <cell r="AX1" t="str">
            <v>Stan 1991 HQ n=90</v>
          </cell>
          <cell r="BO1" t="str">
            <v>Stan 1991 HQ n=157</v>
          </cell>
        </row>
        <row r="5">
          <cell r="B5">
            <v>0.2</v>
          </cell>
          <cell r="E5">
            <v>0.1</v>
          </cell>
          <cell r="T5">
            <v>0</v>
          </cell>
          <cell r="AB5">
            <v>0.375</v>
          </cell>
          <cell r="AK5">
            <v>0</v>
          </cell>
          <cell r="AS5">
            <v>0.12903225806451613</v>
          </cell>
          <cell r="BB5">
            <v>0</v>
          </cell>
          <cell r="BJ5">
            <v>0.2777777777777778</v>
          </cell>
          <cell r="BS5">
            <v>0</v>
          </cell>
          <cell r="CA5">
            <v>0.07692307692307693</v>
          </cell>
        </row>
        <row r="6">
          <cell r="B6">
            <v>0.6</v>
          </cell>
          <cell r="E6">
            <v>0.3</v>
          </cell>
          <cell r="T6">
            <v>0.14285714285714285</v>
          </cell>
          <cell r="AB6">
            <v>1</v>
          </cell>
          <cell r="AK6">
            <v>0</v>
          </cell>
          <cell r="AS6">
            <v>0.3225806451612903</v>
          </cell>
          <cell r="BB6">
            <v>0.0625</v>
          </cell>
          <cell r="BJ6">
            <v>0.6666666666666666</v>
          </cell>
          <cell r="BS6">
            <v>0</v>
          </cell>
          <cell r="CA6">
            <v>0.34615384615384615</v>
          </cell>
        </row>
        <row r="7">
          <cell r="B7">
            <v>1</v>
          </cell>
          <cell r="E7">
            <v>0.5</v>
          </cell>
          <cell r="T7">
            <v>0.5714285714285714</v>
          </cell>
          <cell r="AB7">
            <v>0.875</v>
          </cell>
          <cell r="AK7">
            <v>0.037037037037037035</v>
          </cell>
          <cell r="AS7">
            <v>0.9354838709677419</v>
          </cell>
          <cell r="BB7">
            <v>0.3125</v>
          </cell>
          <cell r="BJ7">
            <v>1</v>
          </cell>
          <cell r="BS7">
            <v>0</v>
          </cell>
          <cell r="CA7">
            <v>0.7692307692307693</v>
          </cell>
        </row>
        <row r="8">
          <cell r="B8">
            <v>1.4</v>
          </cell>
          <cell r="E8">
            <v>0.7</v>
          </cell>
          <cell r="T8">
            <v>0.8571428571428571</v>
          </cell>
          <cell r="AB8">
            <v>0.625</v>
          </cell>
          <cell r="AK8">
            <v>0.2962962962962963</v>
          </cell>
          <cell r="AS8">
            <v>0.6774193548387096</v>
          </cell>
          <cell r="BB8">
            <v>0.5625</v>
          </cell>
          <cell r="BJ8">
            <v>0.6666666666666666</v>
          </cell>
          <cell r="BS8">
            <v>0.21739130434782608</v>
          </cell>
          <cell r="CA8">
            <v>0.7307692307692307</v>
          </cell>
        </row>
        <row r="9">
          <cell r="B9">
            <v>1.8</v>
          </cell>
          <cell r="E9">
            <v>0.9</v>
          </cell>
          <cell r="T9">
            <v>0.42857142857142855</v>
          </cell>
          <cell r="AB9">
            <v>0.75</v>
          </cell>
          <cell r="AK9">
            <v>0.6666666666666666</v>
          </cell>
          <cell r="AS9">
            <v>1</v>
          </cell>
          <cell r="BB9">
            <v>0.375</v>
          </cell>
          <cell r="BJ9">
            <v>0.6666666666666666</v>
          </cell>
          <cell r="BS9">
            <v>0.6521739130434783</v>
          </cell>
          <cell r="CA9">
            <v>1</v>
          </cell>
        </row>
        <row r="10">
          <cell r="B10">
            <v>2.2</v>
          </cell>
          <cell r="E10">
            <v>1.1</v>
          </cell>
          <cell r="T10">
            <v>1</v>
          </cell>
          <cell r="AB10">
            <v>0.25</v>
          </cell>
          <cell r="AK10">
            <v>0.9629629629629629</v>
          </cell>
          <cell r="AS10">
            <v>0.7096774193548387</v>
          </cell>
          <cell r="BB10">
            <v>1</v>
          </cell>
          <cell r="BJ10">
            <v>0.4444444444444444</v>
          </cell>
          <cell r="BS10">
            <v>0.782608695652174</v>
          </cell>
          <cell r="CA10">
            <v>0.8461538461538461</v>
          </cell>
        </row>
        <row r="11">
          <cell r="B11">
            <v>2.6</v>
          </cell>
          <cell r="E11">
            <v>1.3</v>
          </cell>
          <cell r="T11">
            <v>0.5714285714285714</v>
          </cell>
          <cell r="AB11">
            <v>0.25</v>
          </cell>
          <cell r="AK11">
            <v>1</v>
          </cell>
          <cell r="AS11">
            <v>0.8709677419354839</v>
          </cell>
          <cell r="BB11">
            <v>0.75</v>
          </cell>
          <cell r="BJ11">
            <v>0.5555555555555556</v>
          </cell>
          <cell r="BS11">
            <v>0.8695652173913043</v>
          </cell>
          <cell r="CA11">
            <v>0.8076923076923077</v>
          </cell>
        </row>
        <row r="12">
          <cell r="B12">
            <v>3</v>
          </cell>
          <cell r="E12">
            <v>1.5</v>
          </cell>
          <cell r="T12">
            <v>0.14285714285714285</v>
          </cell>
          <cell r="AB12">
            <v>0.25</v>
          </cell>
          <cell r="AK12">
            <v>0.9629629629629629</v>
          </cell>
          <cell r="AS12">
            <v>0.6129032258064516</v>
          </cell>
          <cell r="BB12">
            <v>0.5625</v>
          </cell>
          <cell r="BJ12">
            <v>0.3888888888888889</v>
          </cell>
          <cell r="BS12">
            <v>1</v>
          </cell>
          <cell r="CA12">
            <v>0.5769230769230769</v>
          </cell>
        </row>
        <row r="13">
          <cell r="B13">
            <v>3.4</v>
          </cell>
          <cell r="E13">
            <v>1.7</v>
          </cell>
          <cell r="T13">
            <v>0.42857142857142855</v>
          </cell>
          <cell r="AB13">
            <v>0.125</v>
          </cell>
          <cell r="AK13">
            <v>0.7037037037037037</v>
          </cell>
          <cell r="AS13">
            <v>0.25806451612903225</v>
          </cell>
          <cell r="BB13">
            <v>0.4375</v>
          </cell>
          <cell r="BJ13">
            <v>0.1111111111111111</v>
          </cell>
          <cell r="BS13">
            <v>0.9565217391304348</v>
          </cell>
          <cell r="CA13">
            <v>0.38461538461538464</v>
          </cell>
        </row>
        <row r="14">
          <cell r="B14">
            <v>3.8</v>
          </cell>
          <cell r="E14">
            <v>1.9</v>
          </cell>
          <cell r="T14">
            <v>0.42857142857142855</v>
          </cell>
          <cell r="AB14">
            <v>0</v>
          </cell>
          <cell r="AK14">
            <v>0.6666666666666666</v>
          </cell>
          <cell r="AS14">
            <v>0.1935483870967742</v>
          </cell>
          <cell r="BB14">
            <v>0.6875</v>
          </cell>
          <cell r="BJ14">
            <v>0.05555555555555555</v>
          </cell>
          <cell r="BS14">
            <v>0.5217391304347826</v>
          </cell>
          <cell r="CA14">
            <v>0.23076923076923078</v>
          </cell>
        </row>
        <row r="15">
          <cell r="B15">
            <v>4.2</v>
          </cell>
          <cell r="E15">
            <v>2.1</v>
          </cell>
          <cell r="T15">
            <v>0.5714285714285714</v>
          </cell>
          <cell r="AB15">
            <v>0</v>
          </cell>
          <cell r="AK15">
            <v>0.37037037037037035</v>
          </cell>
          <cell r="AS15">
            <v>0.0967741935483871</v>
          </cell>
          <cell r="BB15">
            <v>0.4375</v>
          </cell>
          <cell r="BJ15">
            <v>0</v>
          </cell>
          <cell r="BS15">
            <v>0.34782608695652173</v>
          </cell>
          <cell r="CA15">
            <v>0.15384615384615385</v>
          </cell>
        </row>
        <row r="16">
          <cell r="B16">
            <v>4.6</v>
          </cell>
          <cell r="E16">
            <v>2.3</v>
          </cell>
          <cell r="T16">
            <v>0.14285714285714285</v>
          </cell>
          <cell r="AB16">
            <v>0</v>
          </cell>
          <cell r="AK16">
            <v>0.1111111111111111</v>
          </cell>
          <cell r="AS16">
            <v>0.03225806451612903</v>
          </cell>
          <cell r="BB16">
            <v>0.125</v>
          </cell>
          <cell r="BJ16">
            <v>0.05555555555555555</v>
          </cell>
          <cell r="BS16">
            <v>0.21739130434782608</v>
          </cell>
          <cell r="CA16">
            <v>0.07692307692307693</v>
          </cell>
        </row>
        <row r="17">
          <cell r="B17">
            <v>5</v>
          </cell>
          <cell r="E17">
            <v>2.5</v>
          </cell>
          <cell r="T17">
            <v>0</v>
          </cell>
          <cell r="AB17">
            <v>0.125</v>
          </cell>
          <cell r="AK17">
            <v>0.2222222222222222</v>
          </cell>
          <cell r="AS17">
            <v>0</v>
          </cell>
          <cell r="BB17">
            <v>0.1875</v>
          </cell>
          <cell r="BJ17">
            <v>0.05555555555555555</v>
          </cell>
          <cell r="BS17">
            <v>0.13043478260869565</v>
          </cell>
          <cell r="CA17">
            <v>0</v>
          </cell>
        </row>
        <row r="18">
          <cell r="B18">
            <v>5.4</v>
          </cell>
          <cell r="E18">
            <v>2.7</v>
          </cell>
          <cell r="T18">
            <v>0</v>
          </cell>
          <cell r="AB18">
            <v>0</v>
          </cell>
          <cell r="AK18">
            <v>0.07407407407407407</v>
          </cell>
          <cell r="AS18">
            <v>0.03225806451612903</v>
          </cell>
          <cell r="BB18">
            <v>0</v>
          </cell>
          <cell r="BJ18">
            <v>0.05555555555555555</v>
          </cell>
          <cell r="BS18">
            <v>0.17391304347826086</v>
          </cell>
          <cell r="CA18">
            <v>0</v>
          </cell>
        </row>
        <row r="19">
          <cell r="B19">
            <v>5.8</v>
          </cell>
          <cell r="E19">
            <v>2.9</v>
          </cell>
          <cell r="T19">
            <v>0</v>
          </cell>
          <cell r="AB19">
            <v>0</v>
          </cell>
          <cell r="AK19">
            <v>0.07407407407407407</v>
          </cell>
          <cell r="AS19">
            <v>0</v>
          </cell>
          <cell r="BB19">
            <v>0</v>
          </cell>
          <cell r="BJ19">
            <v>0</v>
          </cell>
          <cell r="BS19">
            <v>0.17391304347826086</v>
          </cell>
          <cell r="CA19">
            <v>0</v>
          </cell>
        </row>
        <row r="20">
          <cell r="B20">
            <v>6.2</v>
          </cell>
          <cell r="E20">
            <v>3.1</v>
          </cell>
          <cell r="T20">
            <v>0</v>
          </cell>
          <cell r="AB20">
            <v>0.125</v>
          </cell>
          <cell r="AK20">
            <v>0.1111111111111111</v>
          </cell>
          <cell r="AS20">
            <v>0</v>
          </cell>
          <cell r="BB20">
            <v>0</v>
          </cell>
          <cell r="BJ20">
            <v>0.05555555555555555</v>
          </cell>
          <cell r="BS20">
            <v>0.13043478260869565</v>
          </cell>
          <cell r="CA20">
            <v>0</v>
          </cell>
        </row>
        <row r="21">
          <cell r="B21">
            <v>6.6</v>
          </cell>
          <cell r="E21">
            <v>3.3</v>
          </cell>
          <cell r="T21">
            <v>0</v>
          </cell>
          <cell r="AB21">
            <v>0</v>
          </cell>
          <cell r="AK21">
            <v>0</v>
          </cell>
          <cell r="AS21">
            <v>0</v>
          </cell>
          <cell r="BB21">
            <v>0</v>
          </cell>
          <cell r="BJ21">
            <v>0</v>
          </cell>
          <cell r="BS21">
            <v>0</v>
          </cell>
          <cell r="CA21">
            <v>0</v>
          </cell>
        </row>
        <row r="22">
          <cell r="B22">
            <v>7</v>
          </cell>
          <cell r="E22">
            <v>3.5</v>
          </cell>
          <cell r="T22">
            <v>0</v>
          </cell>
          <cell r="AB22">
            <v>0</v>
          </cell>
          <cell r="AK22">
            <v>0.037037037037037035</v>
          </cell>
          <cell r="AS22">
            <v>0</v>
          </cell>
          <cell r="BB22">
            <v>0</v>
          </cell>
          <cell r="BJ22">
            <v>0</v>
          </cell>
          <cell r="BS22">
            <v>0.043478260869565216</v>
          </cell>
          <cell r="CA22">
            <v>0</v>
          </cell>
        </row>
        <row r="23">
          <cell r="B23">
            <v>7.4</v>
          </cell>
          <cell r="E23">
            <v>3.7</v>
          </cell>
          <cell r="T23">
            <v>0</v>
          </cell>
          <cell r="AB23">
            <v>0</v>
          </cell>
          <cell r="AK23">
            <v>0.07407407407407407</v>
          </cell>
          <cell r="AS23">
            <v>0.06451612903225806</v>
          </cell>
          <cell r="BB23">
            <v>0</v>
          </cell>
          <cell r="BJ23">
            <v>0</v>
          </cell>
          <cell r="BS23">
            <v>0.08695652173913043</v>
          </cell>
          <cell r="CA23">
            <v>0.07692307692307693</v>
          </cell>
        </row>
        <row r="24">
          <cell r="B24">
            <v>7.8</v>
          </cell>
          <cell r="E24">
            <v>3.9</v>
          </cell>
          <cell r="T24">
            <v>0</v>
          </cell>
          <cell r="AB24">
            <v>0</v>
          </cell>
          <cell r="AK24">
            <v>0.037037037037037035</v>
          </cell>
          <cell r="AS24">
            <v>0</v>
          </cell>
          <cell r="BB24">
            <v>0</v>
          </cell>
          <cell r="BJ24">
            <v>0</v>
          </cell>
          <cell r="BS24">
            <v>0.08695652173913043</v>
          </cell>
          <cell r="CA24">
            <v>0</v>
          </cell>
        </row>
        <row r="25">
          <cell r="B25">
            <v>8.2</v>
          </cell>
          <cell r="E25">
            <v>4.1</v>
          </cell>
          <cell r="T25">
            <v>0</v>
          </cell>
          <cell r="AB25">
            <v>0</v>
          </cell>
          <cell r="AK25">
            <v>0.18518518518518517</v>
          </cell>
          <cell r="AS25">
            <v>0</v>
          </cell>
          <cell r="BB25">
            <v>0.0625</v>
          </cell>
          <cell r="BJ25">
            <v>0</v>
          </cell>
          <cell r="BS25">
            <v>0.21739130434782608</v>
          </cell>
          <cell r="CA25">
            <v>0</v>
          </cell>
        </row>
        <row r="26">
          <cell r="B26">
            <v>8.6</v>
          </cell>
          <cell r="E26">
            <v>4.3</v>
          </cell>
          <cell r="T26">
            <v>0.14285714285714285</v>
          </cell>
          <cell r="AB26">
            <v>0</v>
          </cell>
          <cell r="AK26">
            <v>0.1111111111111111</v>
          </cell>
          <cell r="AS26">
            <v>0</v>
          </cell>
          <cell r="BB26">
            <v>0.0625</v>
          </cell>
          <cell r="BJ26">
            <v>0</v>
          </cell>
          <cell r="BS26">
            <v>0.13043478260869565</v>
          </cell>
          <cell r="CA26">
            <v>0</v>
          </cell>
        </row>
        <row r="27">
          <cell r="B27">
            <v>9</v>
          </cell>
          <cell r="E27">
            <v>4.5</v>
          </cell>
          <cell r="T27">
            <v>0</v>
          </cell>
          <cell r="AB27">
            <v>0</v>
          </cell>
          <cell r="AK27">
            <v>0.037037037037037035</v>
          </cell>
          <cell r="AS27">
            <v>0</v>
          </cell>
          <cell r="BB27">
            <v>0</v>
          </cell>
          <cell r="BJ27">
            <v>0</v>
          </cell>
          <cell r="BS27">
            <v>0.08695652173913043</v>
          </cell>
          <cell r="CA27">
            <v>0</v>
          </cell>
        </row>
        <row r="28">
          <cell r="B28">
            <v>9.4</v>
          </cell>
          <cell r="T28">
            <v>0</v>
          </cell>
          <cell r="AK28">
            <v>0</v>
          </cell>
          <cell r="BB28">
            <v>0</v>
          </cell>
          <cell r="BS28">
            <v>0</v>
          </cell>
        </row>
        <row r="29">
          <cell r="B29">
            <v>9.8</v>
          </cell>
          <cell r="T29">
            <v>0</v>
          </cell>
          <cell r="AK29">
            <v>0</v>
          </cell>
          <cell r="BB29">
            <v>0</v>
          </cell>
          <cell r="BS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1:CN96"/>
  <sheetViews>
    <sheetView tabSelected="1" view="pageBreakPreview" zoomScale="50" zoomScaleNormal="75" zoomScaleSheetLayoutView="50" zoomScalePageLayoutView="0" workbookViewId="0" topLeftCell="A1">
      <selection activeCell="A24" sqref="A24"/>
    </sheetView>
  </sheetViews>
  <sheetFormatPr defaultColWidth="9.140625" defaultRowHeight="15"/>
  <cols>
    <col min="4" max="4" width="11.00390625" style="0" customWidth="1"/>
    <col min="5" max="5" width="13.00390625" style="0" bestFit="1" customWidth="1"/>
    <col min="8" max="8" width="13.00390625" style="0" bestFit="1" customWidth="1"/>
    <col min="17" max="17" width="10.57421875" style="0" customWidth="1"/>
    <col min="18" max="18" width="13.00390625" style="0" bestFit="1" customWidth="1"/>
    <col min="20" max="20" width="14.421875" style="0" bestFit="1" customWidth="1"/>
    <col min="27" max="27" width="11.57421875" style="0" bestFit="1" customWidth="1"/>
    <col min="29" max="29" width="11.140625" style="0" customWidth="1"/>
    <col min="30" max="30" width="13.00390625" style="0" bestFit="1" customWidth="1"/>
    <col min="32" max="32" width="13.00390625" style="0" bestFit="1" customWidth="1"/>
    <col min="41" max="41" width="10.8515625" style="0" customWidth="1"/>
    <col min="42" max="42" width="13.00390625" style="0" bestFit="1" customWidth="1"/>
    <col min="44" max="44" width="13.00390625" style="0" bestFit="1" customWidth="1"/>
    <col min="46" max="46" width="11.140625" style="0" customWidth="1"/>
    <col min="53" max="53" width="14.421875" style="0" bestFit="1" customWidth="1"/>
    <col min="54" max="54" width="11.57421875" style="0" bestFit="1" customWidth="1"/>
    <col min="56" max="56" width="10.140625" style="0" bestFit="1" customWidth="1"/>
  </cols>
  <sheetData>
    <row r="1" spans="4:41" ht="15">
      <c r="D1" t="str">
        <f>"RBT "&amp;TEXT(H3,"#")&amp;" - "&amp;TEXT(H4,"#")&amp;" cm"</f>
        <v>RBT 5 - 12 cm</v>
      </c>
      <c r="P1" t="s">
        <v>26</v>
      </c>
      <c r="Q1" t="str">
        <f>"RBT "&amp;TEXT(T3,"#")&amp;" - "&amp;TEXT(T4,"#.#")&amp;" cm"</f>
        <v>RBT 12 - 22.5 cm</v>
      </c>
      <c r="AB1" t="s">
        <v>26</v>
      </c>
      <c r="AC1" t="str">
        <f>"RBT "&amp;TEXT(AF3,"#")&amp;" - "&amp;TEXT(AF4,"#")&amp;" cm"</f>
        <v>RBT 5 - 15 cm</v>
      </c>
      <c r="AN1" t="s">
        <v>26</v>
      </c>
      <c r="AO1" t="str">
        <f>"RBT "&amp;TEXT(AR3,"#")&amp;" - "&amp;TEXT(AR4,"#")&amp;" cm"</f>
        <v>RBT 15 - 40 cm</v>
      </c>
    </row>
    <row r="2" spans="4:78" ht="15">
      <c r="D2" s="6" t="s">
        <v>24</v>
      </c>
      <c r="E2" s="7" t="s">
        <v>25</v>
      </c>
      <c r="G2" s="20"/>
      <c r="H2" s="20" t="str">
        <f>"RBT "&amp;TEXT(H3,"#")&amp;" - "&amp;TEXT(H4,"#")&amp;" cm"</f>
        <v>RBT 5 - 12 cm</v>
      </c>
      <c r="I2" t="str">
        <f>H2&amp;" HSC"</f>
        <v>RBT 5 - 12 cm HSC</v>
      </c>
      <c r="Q2" s="6" t="s">
        <v>24</v>
      </c>
      <c r="R2" s="7" t="s">
        <v>25</v>
      </c>
      <c r="T2" s="20" t="str">
        <f>"RBT "&amp;TEXT(T3,"#")&amp;" - "&amp;TEXT(T4,"#.#")&amp;" cm"</f>
        <v>RBT 12 - 22.5 cm</v>
      </c>
      <c r="U2" t="str">
        <f>T2&amp;" HSC"</f>
        <v>RBT 12 - 22.5 cm HSC</v>
      </c>
      <c r="AC2" s="6" t="s">
        <v>24</v>
      </c>
      <c r="AD2" s="7" t="s">
        <v>25</v>
      </c>
      <c r="AF2" s="20" t="str">
        <f>"RBT "&amp;TEXT(AF3,"#")&amp;" - "&amp;TEXT(AF4,"#")&amp;" cm"</f>
        <v>RBT 5 - 15 cm</v>
      </c>
      <c r="AG2" t="str">
        <f>AF2&amp;" HSC"</f>
        <v>RBT 5 - 15 cm HSC</v>
      </c>
      <c r="AO2" s="6" t="s">
        <v>24</v>
      </c>
      <c r="AP2" s="7" t="s">
        <v>25</v>
      </c>
      <c r="AR2" s="20" t="str">
        <f>"RBT "&amp;TEXT(AR3,"#")&amp;" - "&amp;TEXT(AR4,"#")&amp;" cm"</f>
        <v>RBT 15 - 40 cm</v>
      </c>
      <c r="AS2" t="str">
        <f>AR2&amp;" HSC"</f>
        <v>RBT 15 - 40 cm HSC</v>
      </c>
      <c r="BQ2" s="2" t="s">
        <v>0</v>
      </c>
      <c r="BT2" s="2" t="s">
        <v>0</v>
      </c>
      <c r="BW2" s="3" t="s">
        <v>1</v>
      </c>
      <c r="BZ2" s="2" t="s">
        <v>2</v>
      </c>
    </row>
    <row r="3" spans="4:78" ht="15">
      <c r="D3" s="9">
        <v>0</v>
      </c>
      <c r="E3" s="1">
        <v>0.3</v>
      </c>
      <c r="G3" s="19" t="s">
        <v>16</v>
      </c>
      <c r="H3" s="23">
        <v>5</v>
      </c>
      <c r="I3" s="24"/>
      <c r="N3" s="9"/>
      <c r="O3" s="1"/>
      <c r="Q3" s="9">
        <v>0</v>
      </c>
      <c r="R3" s="1">
        <v>0.2</v>
      </c>
      <c r="T3" s="23">
        <v>12</v>
      </c>
      <c r="U3" s="24"/>
      <c r="AC3" s="9">
        <v>0</v>
      </c>
      <c r="AD3" s="1">
        <v>0.3</v>
      </c>
      <c r="AF3" s="23">
        <v>5</v>
      </c>
      <c r="AG3" s="24"/>
      <c r="AO3" s="9">
        <v>0</v>
      </c>
      <c r="AP3" s="1">
        <v>0.1</v>
      </c>
      <c r="AR3" s="23">
        <v>15</v>
      </c>
      <c r="AS3" s="24"/>
      <c r="BP3" s="1"/>
      <c r="BQ3" s="2" t="s">
        <v>19</v>
      </c>
      <c r="BS3" s="1"/>
      <c r="BT3" s="2" t="s">
        <v>19</v>
      </c>
      <c r="BW3" s="3" t="s">
        <v>18</v>
      </c>
      <c r="BZ3" s="3" t="s">
        <v>18</v>
      </c>
    </row>
    <row r="4" spans="4:78" ht="15">
      <c r="D4" s="9">
        <v>0.2</v>
      </c>
      <c r="E4" s="10">
        <v>1</v>
      </c>
      <c r="G4" s="19" t="s">
        <v>17</v>
      </c>
      <c r="H4" s="23">
        <v>12</v>
      </c>
      <c r="N4" s="9"/>
      <c r="O4" s="10"/>
      <c r="Q4" s="9">
        <v>0.35</v>
      </c>
      <c r="R4" s="10">
        <v>1</v>
      </c>
      <c r="T4" s="23">
        <v>22.5</v>
      </c>
      <c r="AC4" s="9">
        <v>0.2</v>
      </c>
      <c r="AD4" s="10">
        <v>1</v>
      </c>
      <c r="AF4" s="23">
        <v>15</v>
      </c>
      <c r="AO4" s="9">
        <v>0.5</v>
      </c>
      <c r="AP4" s="10">
        <v>1</v>
      </c>
      <c r="AR4" s="23">
        <v>40</v>
      </c>
      <c r="BP4" s="4" t="s">
        <v>3</v>
      </c>
      <c r="BQ4" s="5" t="s">
        <v>4</v>
      </c>
      <c r="BS4" s="1"/>
      <c r="BT4" s="5" t="s">
        <v>4</v>
      </c>
      <c r="BV4" s="4" t="s">
        <v>3</v>
      </c>
      <c r="BW4" s="5" t="s">
        <v>4</v>
      </c>
      <c r="BZ4" s="5" t="s">
        <v>4</v>
      </c>
    </row>
    <row r="5" spans="4:78" ht="15">
      <c r="D5" s="9">
        <v>0.65</v>
      </c>
      <c r="E5" s="10">
        <v>1</v>
      </c>
      <c r="N5" s="9"/>
      <c r="O5" s="10"/>
      <c r="Q5" s="9">
        <v>1.2</v>
      </c>
      <c r="R5" s="10">
        <v>1</v>
      </c>
      <c r="S5" s="9"/>
      <c r="AC5" s="9">
        <v>0.75</v>
      </c>
      <c r="AD5" s="10">
        <v>1</v>
      </c>
      <c r="AE5" s="9"/>
      <c r="AO5" s="9">
        <v>1.2</v>
      </c>
      <c r="AP5" s="10">
        <v>1</v>
      </c>
      <c r="AQ5" s="9"/>
      <c r="BP5" s="6" t="s">
        <v>5</v>
      </c>
      <c r="BQ5" s="7" t="s">
        <v>6</v>
      </c>
      <c r="BS5" s="8" t="s">
        <v>7</v>
      </c>
      <c r="BT5" s="7" t="s">
        <v>6</v>
      </c>
      <c r="BV5" s="6" t="s">
        <v>5</v>
      </c>
      <c r="BW5" s="7" t="s">
        <v>8</v>
      </c>
      <c r="BY5" s="8" t="s">
        <v>7</v>
      </c>
      <c r="BZ5" s="7" t="s">
        <v>8</v>
      </c>
    </row>
    <row r="6" spans="4:78" ht="15">
      <c r="D6" s="9">
        <v>1.5</v>
      </c>
      <c r="E6" s="10">
        <v>0.35</v>
      </c>
      <c r="N6" s="9"/>
      <c r="O6" s="10"/>
      <c r="Q6" s="9">
        <v>2.3</v>
      </c>
      <c r="R6" s="10">
        <v>0.25</v>
      </c>
      <c r="AC6" s="9">
        <v>1.65</v>
      </c>
      <c r="AD6" s="10">
        <v>0.35</v>
      </c>
      <c r="AO6" s="9">
        <v>2.3</v>
      </c>
      <c r="AP6" s="10">
        <v>0.25</v>
      </c>
      <c r="BP6" s="9">
        <v>0</v>
      </c>
      <c r="BQ6" s="1">
        <v>0.5</v>
      </c>
      <c r="BS6" s="10">
        <v>0.5</v>
      </c>
      <c r="BT6" s="10">
        <v>0</v>
      </c>
      <c r="BV6" s="9">
        <v>0</v>
      </c>
      <c r="BW6" s="1">
        <v>0.3</v>
      </c>
      <c r="BY6" s="10">
        <v>1</v>
      </c>
      <c r="BZ6" s="10">
        <v>0</v>
      </c>
    </row>
    <row r="7" spans="4:78" ht="15">
      <c r="D7" s="9">
        <v>3.4</v>
      </c>
      <c r="E7" s="10">
        <v>0</v>
      </c>
      <c r="N7" s="9"/>
      <c r="O7" s="10"/>
      <c r="Q7" s="9">
        <v>4</v>
      </c>
      <c r="R7" s="10">
        <v>0</v>
      </c>
      <c r="AC7" s="9">
        <v>3.5</v>
      </c>
      <c r="AD7" s="10">
        <v>0</v>
      </c>
      <c r="AO7" s="9">
        <v>4</v>
      </c>
      <c r="AP7" s="10">
        <v>0</v>
      </c>
      <c r="BP7" s="9">
        <v>0.5</v>
      </c>
      <c r="BQ7" s="10">
        <v>1</v>
      </c>
      <c r="BS7" s="10">
        <v>1.75</v>
      </c>
      <c r="BT7" s="10">
        <v>1</v>
      </c>
      <c r="BV7" s="9">
        <v>0.7</v>
      </c>
      <c r="BW7" s="10">
        <v>1</v>
      </c>
      <c r="BY7" s="10">
        <v>2.25</v>
      </c>
      <c r="BZ7" s="10">
        <v>1</v>
      </c>
    </row>
    <row r="8" spans="4:78" ht="15">
      <c r="D8" s="9"/>
      <c r="E8" s="10"/>
      <c r="H8" s="9"/>
      <c r="I8" s="1"/>
      <c r="Q8" s="9"/>
      <c r="R8" s="10"/>
      <c r="AC8" s="9"/>
      <c r="AD8" s="10"/>
      <c r="BP8" s="9">
        <v>1.3</v>
      </c>
      <c r="BQ8" s="10">
        <v>1</v>
      </c>
      <c r="BS8" s="10">
        <v>3</v>
      </c>
      <c r="BT8" s="10">
        <v>1</v>
      </c>
      <c r="BV8" s="9">
        <v>1.5</v>
      </c>
      <c r="BW8" s="10">
        <v>1</v>
      </c>
      <c r="BY8" s="10">
        <v>3.5</v>
      </c>
      <c r="BZ8" s="10">
        <v>1</v>
      </c>
    </row>
    <row r="9" spans="4:78" ht="15">
      <c r="D9" s="9"/>
      <c r="E9" s="10"/>
      <c r="H9" s="9"/>
      <c r="I9" s="10"/>
      <c r="Q9" t="str">
        <f>Q1</f>
        <v>RBT 12 - 22.5 cm</v>
      </c>
      <c r="AC9" s="9"/>
      <c r="AD9" s="10"/>
      <c r="AO9" t="str">
        <f>AO1</f>
        <v>RBT 15 - 40 cm</v>
      </c>
      <c r="BP9" s="9">
        <v>1.5</v>
      </c>
      <c r="BQ9" s="10">
        <v>0.6</v>
      </c>
      <c r="BS9" s="10">
        <v>5</v>
      </c>
      <c r="BT9" s="10">
        <v>0.25</v>
      </c>
      <c r="BV9" s="9">
        <v>2.25</v>
      </c>
      <c r="BW9" s="10">
        <v>0.1</v>
      </c>
      <c r="BY9" s="10">
        <v>5</v>
      </c>
      <c r="BZ9" s="10">
        <v>0.5</v>
      </c>
    </row>
    <row r="10" spans="4:78" ht="15">
      <c r="D10" s="9"/>
      <c r="E10" s="1"/>
      <c r="H10" s="9"/>
      <c r="I10" s="10"/>
      <c r="Q10" s="6" t="s">
        <v>24</v>
      </c>
      <c r="R10" s="7" t="s">
        <v>25</v>
      </c>
      <c r="AC10" s="9"/>
      <c r="AD10" s="10"/>
      <c r="AO10" s="6" t="s">
        <v>24</v>
      </c>
      <c r="AP10" s="7" t="s">
        <v>25</v>
      </c>
      <c r="BP10" s="9">
        <v>1.9</v>
      </c>
      <c r="BQ10" s="10">
        <v>0.1</v>
      </c>
      <c r="BS10" s="10">
        <v>8</v>
      </c>
      <c r="BT10" s="10">
        <v>0.25</v>
      </c>
      <c r="BV10" s="9">
        <v>3.8</v>
      </c>
      <c r="BW10" s="10">
        <v>0</v>
      </c>
      <c r="BY10" s="10">
        <v>8</v>
      </c>
      <c r="BZ10" s="10">
        <v>0.5</v>
      </c>
    </row>
    <row r="11" spans="4:69" ht="15">
      <c r="D11" s="9"/>
      <c r="E11" s="10"/>
      <c r="H11" s="9"/>
      <c r="I11" s="10"/>
      <c r="Q11" s="9">
        <v>0</v>
      </c>
      <c r="R11" s="1">
        <v>0.2</v>
      </c>
      <c r="AC11" s="9"/>
      <c r="AD11" s="10"/>
      <c r="AO11" s="9">
        <v>0</v>
      </c>
      <c r="AP11" s="1">
        <v>0.1</v>
      </c>
      <c r="BP11" s="9">
        <v>3</v>
      </c>
      <c r="BQ11" s="10">
        <v>0</v>
      </c>
    </row>
    <row r="12" spans="4:78" ht="15">
      <c r="D12" s="9"/>
      <c r="E12" s="10"/>
      <c r="H12" s="9"/>
      <c r="I12" s="10"/>
      <c r="Q12" s="9">
        <v>0.35</v>
      </c>
      <c r="R12" s="10">
        <v>1</v>
      </c>
      <c r="AC12" s="9"/>
      <c r="AD12" s="10"/>
      <c r="AO12" s="9">
        <v>0.5</v>
      </c>
      <c r="AP12" s="10">
        <v>1</v>
      </c>
      <c r="BP12" s="9"/>
      <c r="BQ12" s="10"/>
      <c r="BS12" s="10"/>
      <c r="BT12" s="10"/>
      <c r="BV12" s="9"/>
      <c r="BW12" s="10"/>
      <c r="BY12" s="10"/>
      <c r="BZ12" s="10"/>
    </row>
    <row r="13" spans="4:42" ht="15">
      <c r="D13" s="9"/>
      <c r="E13" s="10"/>
      <c r="H13" s="9"/>
      <c r="I13" s="10"/>
      <c r="Q13" s="33" t="s">
        <v>50</v>
      </c>
      <c r="R13" s="10">
        <v>1</v>
      </c>
      <c r="AO13" s="33" t="s">
        <v>50</v>
      </c>
      <c r="AP13" s="10">
        <v>1</v>
      </c>
    </row>
    <row r="14" spans="4:42" ht="15">
      <c r="D14" s="9"/>
      <c r="E14" s="10"/>
      <c r="Q14" s="9">
        <v>2.3</v>
      </c>
      <c r="R14" s="10">
        <v>0.25</v>
      </c>
      <c r="AO14" s="9">
        <v>2.3</v>
      </c>
      <c r="AP14" s="10">
        <v>0.25</v>
      </c>
    </row>
    <row r="15" spans="17:42" ht="15">
      <c r="Q15" s="9">
        <v>4</v>
      </c>
      <c r="R15" s="10">
        <v>0</v>
      </c>
      <c r="AO15" s="9">
        <v>4</v>
      </c>
      <c r="AP15" s="10">
        <v>0</v>
      </c>
    </row>
    <row r="16" spans="17:41" ht="17.25">
      <c r="Q16" s="34" t="s">
        <v>51</v>
      </c>
      <c r="AO16" s="34" t="s">
        <v>51</v>
      </c>
    </row>
    <row r="18" spans="68:76" ht="15">
      <c r="BP18" s="11" t="s">
        <v>9</v>
      </c>
      <c r="BQ18" s="11"/>
      <c r="BR18" s="11"/>
      <c r="BS18" s="12"/>
      <c r="BU18" s="13" t="s">
        <v>9</v>
      </c>
      <c r="BV18" s="13"/>
      <c r="BW18" s="13"/>
      <c r="BX18" s="13"/>
    </row>
    <row r="19" spans="4:76" ht="78.75" customHeight="1">
      <c r="D19" s="49" t="s">
        <v>58</v>
      </c>
      <c r="E19" s="49"/>
      <c r="F19" s="49"/>
      <c r="G19" s="49"/>
      <c r="H19" s="49"/>
      <c r="I19" s="49"/>
      <c r="J19" s="49"/>
      <c r="K19" s="49"/>
      <c r="L19" s="49"/>
      <c r="M19" s="49"/>
      <c r="N19" s="49"/>
      <c r="O19" s="49" t="s">
        <v>59</v>
      </c>
      <c r="P19" s="49"/>
      <c r="Q19" s="49"/>
      <c r="R19" s="49"/>
      <c r="S19" s="49"/>
      <c r="T19" s="49"/>
      <c r="U19" s="49"/>
      <c r="V19" s="49"/>
      <c r="W19" s="49"/>
      <c r="X19" s="49"/>
      <c r="Y19" s="49" t="s">
        <v>58</v>
      </c>
      <c r="Z19" s="49"/>
      <c r="AA19" s="49"/>
      <c r="AB19" s="49"/>
      <c r="AC19" s="49"/>
      <c r="AD19" s="49"/>
      <c r="AE19" s="49"/>
      <c r="AF19" s="49"/>
      <c r="AG19" s="49"/>
      <c r="AH19" s="49"/>
      <c r="AI19" s="49"/>
      <c r="AJ19" s="49" t="s">
        <v>59</v>
      </c>
      <c r="AK19" s="49"/>
      <c r="AL19" s="49"/>
      <c r="AM19" s="49"/>
      <c r="AN19" s="49"/>
      <c r="AO19" s="49"/>
      <c r="AP19" s="49"/>
      <c r="AQ19" s="49"/>
      <c r="AR19" s="49"/>
      <c r="AS19" s="49"/>
      <c r="AT19" s="49"/>
      <c r="AU19" s="50" t="s">
        <v>55</v>
      </c>
      <c r="AV19" s="50"/>
      <c r="AW19" s="50"/>
      <c r="AX19" s="50"/>
      <c r="AY19" s="50"/>
      <c r="AZ19" s="50"/>
      <c r="BA19" s="50"/>
      <c r="BB19" s="50"/>
      <c r="BC19" s="50"/>
      <c r="BD19" s="50"/>
      <c r="BE19" s="50"/>
      <c r="BP19" s="14" t="s">
        <v>10</v>
      </c>
      <c r="BQ19" s="14" t="s">
        <v>22</v>
      </c>
      <c r="BR19" s="14" t="s">
        <v>20</v>
      </c>
      <c r="BS19" s="14" t="s">
        <v>21</v>
      </c>
      <c r="BU19" s="14" t="s">
        <v>7</v>
      </c>
      <c r="BV19" s="14" t="s">
        <v>22</v>
      </c>
      <c r="BW19" s="14" t="s">
        <v>20</v>
      </c>
      <c r="BX19" s="14" t="s">
        <v>21</v>
      </c>
    </row>
    <row r="20" spans="68:76" ht="15">
      <c r="BP20">
        <v>0</v>
      </c>
      <c r="BQ20">
        <v>0.12</v>
      </c>
      <c r="BR20">
        <v>0.12</v>
      </c>
      <c r="BS20">
        <v>0.05</v>
      </c>
      <c r="BU20">
        <v>0.1</v>
      </c>
      <c r="BX20" s="15" t="s">
        <v>11</v>
      </c>
    </row>
    <row r="21" spans="68:76" ht="15">
      <c r="BP21">
        <v>0.25</v>
      </c>
      <c r="BQ21">
        <v>0.89</v>
      </c>
      <c r="BR21">
        <v>0.89</v>
      </c>
      <c r="BS21">
        <v>0.89</v>
      </c>
      <c r="BU21">
        <v>0.3</v>
      </c>
      <c r="BX21" s="15" t="s">
        <v>12</v>
      </c>
    </row>
    <row r="22" spans="68:76" ht="15">
      <c r="BP22">
        <v>0.35</v>
      </c>
      <c r="BQ22">
        <v>1</v>
      </c>
      <c r="BR22">
        <v>1</v>
      </c>
      <c r="BS22">
        <v>1</v>
      </c>
      <c r="BU22">
        <v>0.5</v>
      </c>
      <c r="BX22" s="15" t="s">
        <v>13</v>
      </c>
    </row>
    <row r="23" spans="68:88" ht="15">
      <c r="BP23">
        <v>0.45</v>
      </c>
      <c r="BR23" s="16">
        <v>1</v>
      </c>
      <c r="BS23">
        <v>1</v>
      </c>
      <c r="BU23">
        <v>0.67</v>
      </c>
      <c r="BV23" s="15" t="s">
        <v>12</v>
      </c>
      <c r="BW23">
        <v>0.12</v>
      </c>
      <c r="BX23" s="16">
        <v>0</v>
      </c>
      <c r="CC23" t="s">
        <v>29</v>
      </c>
      <c r="CJ23" s="32" t="s">
        <v>47</v>
      </c>
    </row>
    <row r="24" spans="68:92" ht="15">
      <c r="BP24">
        <v>0.65</v>
      </c>
      <c r="BQ24">
        <v>1</v>
      </c>
      <c r="BR24" s="16">
        <v>1</v>
      </c>
      <c r="BS24">
        <v>1</v>
      </c>
      <c r="BU24">
        <v>0.7</v>
      </c>
      <c r="BW24" s="16">
        <v>0</v>
      </c>
      <c r="BX24" s="17">
        <v>0.17</v>
      </c>
      <c r="CC24" s="25" t="s">
        <v>30</v>
      </c>
      <c r="CD24" t="s">
        <v>45</v>
      </c>
      <c r="CE24" t="s">
        <v>49</v>
      </c>
      <c r="CF24" t="s">
        <v>46</v>
      </c>
      <c r="CG24" t="s">
        <v>44</v>
      </c>
      <c r="CJ24" t="s">
        <v>31</v>
      </c>
      <c r="CN24">
        <v>0.3568464730290456</v>
      </c>
    </row>
    <row r="25" spans="68:92" ht="15">
      <c r="BP25">
        <v>0.75</v>
      </c>
      <c r="BQ25">
        <v>1</v>
      </c>
      <c r="BR25" s="16">
        <v>1</v>
      </c>
      <c r="BS25" s="16">
        <f>(BS28-BS24)/(BP28-BP24)*(BP25-BP24)+BS24</f>
        <v>0.8666666666666667</v>
      </c>
      <c r="BU25">
        <v>0.9</v>
      </c>
      <c r="BW25" s="16">
        <v>0.1</v>
      </c>
      <c r="BX25" s="17">
        <v>0.22</v>
      </c>
      <c r="CC25" s="26">
        <v>0</v>
      </c>
      <c r="CD25">
        <v>0.04807692307692308</v>
      </c>
      <c r="CE25">
        <v>0</v>
      </c>
      <c r="CF25">
        <v>0.04672897196261682</v>
      </c>
      <c r="CG25">
        <v>0.03333333333333333</v>
      </c>
      <c r="CJ25" t="s">
        <v>32</v>
      </c>
      <c r="CK25" t="s">
        <v>28</v>
      </c>
      <c r="CL25" t="s">
        <v>33</v>
      </c>
      <c r="CM25" t="s">
        <v>34</v>
      </c>
      <c r="CN25" t="s">
        <v>35</v>
      </c>
    </row>
    <row r="26" spans="68:92" ht="15">
      <c r="BP26">
        <v>0.85</v>
      </c>
      <c r="BQ26">
        <v>1</v>
      </c>
      <c r="BR26" s="16">
        <v>1</v>
      </c>
      <c r="BS26" s="16">
        <f>(BS28-BS24)/(BP28-BP24)*(BP26-BP24)+BS24</f>
        <v>0.7333333333333334</v>
      </c>
      <c r="BU26">
        <v>1.1</v>
      </c>
      <c r="BW26" s="17">
        <v>0.38</v>
      </c>
      <c r="BX26" s="17">
        <v>0.53</v>
      </c>
      <c r="CC26" s="26">
        <v>0.045</v>
      </c>
      <c r="CD26">
        <v>0.04807692307692308</v>
      </c>
      <c r="CE26">
        <v>0</v>
      </c>
      <c r="CF26">
        <v>0.04672897196261682</v>
      </c>
      <c r="CG26">
        <v>0.06666666666666667</v>
      </c>
      <c r="CJ26">
        <v>0.75</v>
      </c>
      <c r="CK26">
        <v>0.024606299212598427</v>
      </c>
      <c r="CL26">
        <v>0</v>
      </c>
      <c r="CM26">
        <v>0</v>
      </c>
      <c r="CN26">
        <v>0</v>
      </c>
    </row>
    <row r="27" spans="68:92" ht="15">
      <c r="BP27">
        <v>1.1</v>
      </c>
      <c r="BR27">
        <v>1</v>
      </c>
      <c r="BS27" s="16">
        <f>(BS28-BS24)/(BP28-BP24)*(BP27-BP24)+BS24</f>
        <v>0.3999999999999998</v>
      </c>
      <c r="BU27">
        <v>1.2</v>
      </c>
      <c r="BV27" s="17">
        <v>0</v>
      </c>
      <c r="BW27" s="17"/>
      <c r="BX27" s="16">
        <f>(BX28-BX26)/(BU28-BU26)*(BU27-BU26)+BX26</f>
        <v>0.6499999999999999</v>
      </c>
      <c r="CC27" s="26">
        <v>0.13</v>
      </c>
      <c r="CD27">
        <v>0.11538461538461539</v>
      </c>
      <c r="CE27">
        <v>0</v>
      </c>
      <c r="CF27">
        <v>0.11214953271028037</v>
      </c>
      <c r="CG27">
        <v>0</v>
      </c>
      <c r="CJ27">
        <v>5.75</v>
      </c>
      <c r="CK27">
        <v>0.18864829396325458</v>
      </c>
      <c r="CL27">
        <v>1.05</v>
      </c>
      <c r="CM27">
        <v>0.17427385892116182</v>
      </c>
      <c r="CN27">
        <v>0.48837209302325585</v>
      </c>
    </row>
    <row r="28" spans="68:92" ht="15">
      <c r="BP28">
        <v>1.25</v>
      </c>
      <c r="BR28" s="16">
        <f>(BR30-BR27)/(BP30-BP27)*(BP28-BP27)+BR27</f>
        <v>0.8414285714285715</v>
      </c>
      <c r="BS28">
        <v>0.2</v>
      </c>
      <c r="BU28">
        <v>1.3</v>
      </c>
      <c r="BV28" s="17">
        <v>0.19</v>
      </c>
      <c r="BW28" s="17">
        <v>0.6</v>
      </c>
      <c r="BX28" s="17">
        <v>0.77</v>
      </c>
      <c r="CC28" s="26">
        <v>0.22</v>
      </c>
      <c r="CD28">
        <v>0.5769230769230769</v>
      </c>
      <c r="CE28">
        <v>0</v>
      </c>
      <c r="CF28">
        <v>0.5607476635514018</v>
      </c>
      <c r="CG28">
        <v>0.1</v>
      </c>
      <c r="CJ28">
        <v>15</v>
      </c>
      <c r="CK28">
        <v>0.4921259842519685</v>
      </c>
      <c r="CL28">
        <v>2.01</v>
      </c>
      <c r="CM28">
        <v>0.333609958506224</v>
      </c>
      <c r="CN28">
        <v>0.9348837209302324</v>
      </c>
    </row>
    <row r="29" spans="68:92" ht="15">
      <c r="BP29">
        <v>1.58</v>
      </c>
      <c r="BQ29">
        <v>0.21</v>
      </c>
      <c r="BR29" s="16">
        <f>(BR30-BR27)/(BP30-BP27)*(BP29-BP27)+BR27</f>
        <v>0.49257142857142855</v>
      </c>
      <c r="BS29" s="16">
        <v>0.2</v>
      </c>
      <c r="BU29">
        <v>1.5</v>
      </c>
      <c r="BV29" s="17">
        <v>0.47</v>
      </c>
      <c r="BW29" s="17">
        <v>0.76</v>
      </c>
      <c r="BX29" s="17">
        <v>1</v>
      </c>
      <c r="CC29" s="26">
        <v>0.38</v>
      </c>
      <c r="CD29">
        <v>1</v>
      </c>
      <c r="CE29">
        <v>0.21739130434782608</v>
      </c>
      <c r="CF29">
        <v>1</v>
      </c>
      <c r="CG29">
        <v>0.16666666666666666</v>
      </c>
      <c r="CJ29">
        <v>25</v>
      </c>
      <c r="CK29">
        <v>0.8202099737532809</v>
      </c>
      <c r="CL29">
        <v>2.15</v>
      </c>
      <c r="CM29">
        <v>0.3568464730290456</v>
      </c>
      <c r="CN29">
        <v>1</v>
      </c>
    </row>
    <row r="30" spans="68:92" ht="15">
      <c r="BP30">
        <v>1.8</v>
      </c>
      <c r="BR30">
        <v>0.26</v>
      </c>
      <c r="BS30" s="16">
        <v>0.2</v>
      </c>
      <c r="BU30">
        <v>1.7</v>
      </c>
      <c r="BV30" s="17">
        <v>0.67</v>
      </c>
      <c r="BW30" s="17"/>
      <c r="BX30" s="17">
        <v>1</v>
      </c>
      <c r="CC30" s="26">
        <v>0.595</v>
      </c>
      <c r="CD30">
        <v>0.7692307692307693</v>
      </c>
      <c r="CE30">
        <v>0.4782608695652174</v>
      </c>
      <c r="CF30">
        <v>0.7663551401869159</v>
      </c>
      <c r="CG30">
        <v>0.36666666666666664</v>
      </c>
      <c r="CJ30">
        <v>35</v>
      </c>
      <c r="CK30">
        <v>1.1482939632545932</v>
      </c>
      <c r="CL30">
        <v>0.84</v>
      </c>
      <c r="CM30">
        <v>0.13941908713692944</v>
      </c>
      <c r="CN30">
        <v>0.39069767441860465</v>
      </c>
    </row>
    <row r="31" spans="68:92" ht="15">
      <c r="BP31">
        <v>1.85</v>
      </c>
      <c r="BQ31">
        <v>0.21</v>
      </c>
      <c r="BR31" s="16">
        <v>0.26</v>
      </c>
      <c r="BS31" s="16">
        <v>0.2</v>
      </c>
      <c r="BU31">
        <v>1.9</v>
      </c>
      <c r="BV31" s="17">
        <v>0.82</v>
      </c>
      <c r="BW31" s="17">
        <v>1</v>
      </c>
      <c r="BX31" s="17">
        <v>1</v>
      </c>
      <c r="CC31" s="26">
        <v>0.8</v>
      </c>
      <c r="CD31">
        <v>0.4326923076923077</v>
      </c>
      <c r="CE31">
        <v>0.5652173913043478</v>
      </c>
      <c r="CF31">
        <v>0.42990654205607476</v>
      </c>
      <c r="CG31">
        <v>0.9</v>
      </c>
      <c r="CJ31">
        <v>45</v>
      </c>
      <c r="CK31">
        <v>1.4763779527559056</v>
      </c>
      <c r="CL31">
        <v>0</v>
      </c>
      <c r="CM31">
        <v>0</v>
      </c>
      <c r="CN31">
        <v>0</v>
      </c>
    </row>
    <row r="32" spans="68:92" ht="15">
      <c r="BP32">
        <v>2.15</v>
      </c>
      <c r="BR32" s="16">
        <v>0.26</v>
      </c>
      <c r="BS32">
        <v>0.2</v>
      </c>
      <c r="BU32">
        <v>2.1</v>
      </c>
      <c r="BV32" s="16">
        <v>1</v>
      </c>
      <c r="BW32" s="17">
        <v>1</v>
      </c>
      <c r="BX32" s="17">
        <v>1</v>
      </c>
      <c r="CC32" s="26">
        <v>1</v>
      </c>
      <c r="CD32">
        <v>0.34615384615384615</v>
      </c>
      <c r="CE32">
        <v>0.6956521739130435</v>
      </c>
      <c r="CF32">
        <v>0.3364485981308411</v>
      </c>
      <c r="CG32">
        <v>0.8333333333333334</v>
      </c>
      <c r="CJ32">
        <v>55</v>
      </c>
      <c r="CK32">
        <v>1.804461942257218</v>
      </c>
      <c r="CL32" t="s">
        <v>36</v>
      </c>
      <c r="CN32">
        <v>0</v>
      </c>
    </row>
    <row r="33" spans="68:92" ht="15">
      <c r="BP33">
        <v>2.95</v>
      </c>
      <c r="BQ33">
        <v>0.21</v>
      </c>
      <c r="BR33">
        <v>0.26</v>
      </c>
      <c r="BS33" s="16">
        <f>(BS34-BS32)/(BP34-BP32)*(BP33-BP32)+BS32</f>
        <v>0.022222222222222143</v>
      </c>
      <c r="BU33">
        <v>2.3</v>
      </c>
      <c r="BV33" s="17">
        <v>1</v>
      </c>
      <c r="BW33" s="17">
        <v>1</v>
      </c>
      <c r="BX33" s="17">
        <v>0.9</v>
      </c>
      <c r="CC33" s="26">
        <v>1.2</v>
      </c>
      <c r="CD33">
        <v>0.22115384615384615</v>
      </c>
      <c r="CE33">
        <v>1</v>
      </c>
      <c r="CF33">
        <v>0.2336448598130841</v>
      </c>
      <c r="CG33">
        <v>1</v>
      </c>
      <c r="CJ33">
        <v>65</v>
      </c>
      <c r="CK33">
        <v>2.1325459317585302</v>
      </c>
      <c r="CL33" t="s">
        <v>36</v>
      </c>
      <c r="CN33">
        <v>0</v>
      </c>
    </row>
    <row r="34" spans="68:85" ht="15">
      <c r="BP34">
        <v>3.05</v>
      </c>
      <c r="BQ34">
        <v>0</v>
      </c>
      <c r="BR34">
        <v>0</v>
      </c>
      <c r="BS34">
        <v>0</v>
      </c>
      <c r="BU34">
        <v>2.5</v>
      </c>
      <c r="BV34" s="17">
        <v>1</v>
      </c>
      <c r="BW34" s="17">
        <v>1</v>
      </c>
      <c r="BX34" s="17">
        <v>0.81</v>
      </c>
      <c r="CC34" s="26">
        <v>1.4</v>
      </c>
      <c r="CD34">
        <v>0.10576923076923077</v>
      </c>
      <c r="CE34">
        <v>0.6521739130434783</v>
      </c>
      <c r="CF34">
        <v>0.12149532710280374</v>
      </c>
      <c r="CG34">
        <v>0.5666666666666667</v>
      </c>
    </row>
    <row r="35" spans="73:85" ht="15">
      <c r="BU35">
        <v>2.7</v>
      </c>
      <c r="BV35" s="16">
        <v>1</v>
      </c>
      <c r="BW35" s="17">
        <v>1</v>
      </c>
      <c r="BX35" s="17">
        <v>0.71</v>
      </c>
      <c r="CC35" s="26">
        <v>1.6</v>
      </c>
      <c r="CD35">
        <v>0.10576923076923077</v>
      </c>
      <c r="CE35">
        <v>0.43478260869565216</v>
      </c>
      <c r="CF35">
        <v>0.12149532710280374</v>
      </c>
      <c r="CG35">
        <v>0.4666666666666667</v>
      </c>
    </row>
    <row r="36" spans="73:85" ht="15">
      <c r="BU36">
        <v>2.9</v>
      </c>
      <c r="BV36" s="16">
        <v>1</v>
      </c>
      <c r="BW36" s="17"/>
      <c r="BX36" s="17">
        <v>0.61</v>
      </c>
      <c r="CC36" s="26">
        <v>1.8</v>
      </c>
      <c r="CD36">
        <v>0.08653846153846154</v>
      </c>
      <c r="CE36">
        <v>0.30434782608695654</v>
      </c>
      <c r="CF36">
        <v>0.08411214953271028</v>
      </c>
      <c r="CG36">
        <v>0.36666666666666664</v>
      </c>
    </row>
    <row r="37" spans="68:92" ht="15">
      <c r="BP37" s="51" t="s">
        <v>14</v>
      </c>
      <c r="BQ37" s="51"/>
      <c r="BS37" s="11" t="s">
        <v>14</v>
      </c>
      <c r="BU37">
        <v>3.1</v>
      </c>
      <c r="BV37" s="16">
        <v>1</v>
      </c>
      <c r="BW37" s="17">
        <v>0.84</v>
      </c>
      <c r="BX37" s="17">
        <v>0.51</v>
      </c>
      <c r="CC37" s="26">
        <v>2</v>
      </c>
      <c r="CD37">
        <v>0.019230769230769232</v>
      </c>
      <c r="CE37">
        <v>0.34782608695652173</v>
      </c>
      <c r="CF37">
        <v>0.028037383177570093</v>
      </c>
      <c r="CG37">
        <v>0.4</v>
      </c>
      <c r="CJ37" s="27" t="s">
        <v>48</v>
      </c>
      <c r="CK37" s="27"/>
      <c r="CL37" s="28"/>
      <c r="CM37" s="28"/>
      <c r="CN37" s="28"/>
    </row>
    <row r="38" spans="68:92" ht="39">
      <c r="BP38" s="14" t="s">
        <v>10</v>
      </c>
      <c r="BQ38" s="18" t="s">
        <v>23</v>
      </c>
      <c r="BS38" s="14" t="s">
        <v>7</v>
      </c>
      <c r="BT38" s="14" t="s">
        <v>15</v>
      </c>
      <c r="BU38">
        <v>3.3</v>
      </c>
      <c r="BV38" s="16">
        <v>1</v>
      </c>
      <c r="BW38" s="17">
        <v>0.77</v>
      </c>
      <c r="BX38" s="17">
        <v>0.42</v>
      </c>
      <c r="CC38" s="26">
        <v>2.2</v>
      </c>
      <c r="CD38">
        <v>0.04807692307692308</v>
      </c>
      <c r="CE38">
        <v>0.17391304347826086</v>
      </c>
      <c r="CF38">
        <v>0.04672897196261682</v>
      </c>
      <c r="CG38">
        <v>0.23333333333333334</v>
      </c>
      <c r="CJ38" s="48" t="s">
        <v>31</v>
      </c>
      <c r="CK38" s="48"/>
      <c r="CL38" s="48"/>
      <c r="CM38" s="48"/>
      <c r="CN38" s="29">
        <f>MAX(CM40:CM62)</f>
        <v>0.21452282157676347</v>
      </c>
    </row>
    <row r="39" spans="68:92" ht="15">
      <c r="BP39">
        <v>0</v>
      </c>
      <c r="BQ39">
        <v>0.73</v>
      </c>
      <c r="BS39" s="16">
        <v>0.4</v>
      </c>
      <c r="BT39" s="16">
        <v>0</v>
      </c>
      <c r="BU39">
        <v>3.5</v>
      </c>
      <c r="BV39" s="16">
        <v>1</v>
      </c>
      <c r="BW39" s="17">
        <v>0.7</v>
      </c>
      <c r="BX39" s="17">
        <v>0.34</v>
      </c>
      <c r="CC39" s="26">
        <v>2.4</v>
      </c>
      <c r="CD39">
        <v>0.009615384615384616</v>
      </c>
      <c r="CE39">
        <v>0.043478260869565216</v>
      </c>
      <c r="CF39">
        <v>0.009345794392523364</v>
      </c>
      <c r="CG39">
        <v>0.06666666666666667</v>
      </c>
      <c r="CJ39" s="28" t="s">
        <v>32</v>
      </c>
      <c r="CK39" s="28" t="s">
        <v>28</v>
      </c>
      <c r="CL39" s="28" t="s">
        <v>33</v>
      </c>
      <c r="CM39" s="28" t="s">
        <v>34</v>
      </c>
      <c r="CN39" s="30" t="s">
        <v>35</v>
      </c>
    </row>
    <row r="40" spans="68:92" ht="15">
      <c r="BP40">
        <v>0.05</v>
      </c>
      <c r="BQ40">
        <v>0.81</v>
      </c>
      <c r="BS40" s="16">
        <v>0.5</v>
      </c>
      <c r="BT40" s="16">
        <v>0.24</v>
      </c>
      <c r="BU40">
        <v>3.7</v>
      </c>
      <c r="BV40" s="16">
        <v>1</v>
      </c>
      <c r="BW40" s="17">
        <v>0.62</v>
      </c>
      <c r="BX40" s="17">
        <v>0.28</v>
      </c>
      <c r="CC40" s="26">
        <v>2.6</v>
      </c>
      <c r="CD40">
        <v>0.009615384615384616</v>
      </c>
      <c r="CE40">
        <v>0.13043478260869565</v>
      </c>
      <c r="CF40">
        <v>0.028037383177570093</v>
      </c>
      <c r="CG40">
        <v>0.03333333333333333</v>
      </c>
      <c r="CJ40" s="28">
        <v>0.75</v>
      </c>
      <c r="CK40" s="28">
        <v>0.024606299212598427</v>
      </c>
      <c r="CL40" s="28">
        <v>0</v>
      </c>
      <c r="CM40" s="28">
        <v>0</v>
      </c>
      <c r="CN40" s="29">
        <v>0</v>
      </c>
    </row>
    <row r="41" spans="68:92" ht="15">
      <c r="BP41">
        <v>0.15</v>
      </c>
      <c r="BQ41">
        <v>1</v>
      </c>
      <c r="BS41" s="16">
        <v>0.7</v>
      </c>
      <c r="BT41" s="16">
        <v>0.56</v>
      </c>
      <c r="BU41">
        <v>3.9</v>
      </c>
      <c r="BV41" s="16">
        <v>1</v>
      </c>
      <c r="BW41" s="17">
        <v>0.55</v>
      </c>
      <c r="BX41" s="17">
        <v>0.23</v>
      </c>
      <c r="CC41" s="26">
        <v>2.8</v>
      </c>
      <c r="CD41">
        <v>0</v>
      </c>
      <c r="CE41">
        <v>0</v>
      </c>
      <c r="CF41">
        <v>0</v>
      </c>
      <c r="CG41">
        <v>0</v>
      </c>
      <c r="CJ41" s="28">
        <v>5.75</v>
      </c>
      <c r="CK41" s="28">
        <v>0.18864829396325458</v>
      </c>
      <c r="CL41" s="28">
        <v>0.39</v>
      </c>
      <c r="CM41" s="28">
        <v>0.035601659751037344</v>
      </c>
      <c r="CN41" s="29">
        <v>0.16595744680851066</v>
      </c>
    </row>
    <row r="42" spans="68:92" ht="15">
      <c r="BP42">
        <v>0.25</v>
      </c>
      <c r="BQ42">
        <v>1</v>
      </c>
      <c r="BS42">
        <v>0.9</v>
      </c>
      <c r="BT42">
        <v>1</v>
      </c>
      <c r="BU42">
        <v>4.1</v>
      </c>
      <c r="BV42" s="16">
        <v>1</v>
      </c>
      <c r="BW42" s="17">
        <v>0.49</v>
      </c>
      <c r="BX42" s="17">
        <v>0.2</v>
      </c>
      <c r="CC42" s="26">
        <v>3</v>
      </c>
      <c r="CD42">
        <v>0</v>
      </c>
      <c r="CE42">
        <v>0.13043478260869565</v>
      </c>
      <c r="CF42">
        <v>0</v>
      </c>
      <c r="CG42">
        <v>0.1</v>
      </c>
      <c r="CJ42" s="28">
        <v>15</v>
      </c>
      <c r="CK42" s="28">
        <v>0.4921259842519685</v>
      </c>
      <c r="CL42" s="28">
        <v>2.07</v>
      </c>
      <c r="CM42" s="28">
        <v>0.18896265560165973</v>
      </c>
      <c r="CN42" s="29">
        <v>0.8808510638297872</v>
      </c>
    </row>
    <row r="43" spans="68:92" ht="15">
      <c r="BP43">
        <v>0.35</v>
      </c>
      <c r="BQ43">
        <v>1</v>
      </c>
      <c r="BS43">
        <v>1.1</v>
      </c>
      <c r="BT43">
        <v>1</v>
      </c>
      <c r="BU43">
        <v>4.3</v>
      </c>
      <c r="BV43" s="16">
        <v>1</v>
      </c>
      <c r="BW43" s="17">
        <v>0.43</v>
      </c>
      <c r="BX43" s="17">
        <v>0.17</v>
      </c>
      <c r="CC43" s="26">
        <v>3.2</v>
      </c>
      <c r="CD43">
        <v>0.009615384615384616</v>
      </c>
      <c r="CE43">
        <v>0.043478260869565216</v>
      </c>
      <c r="CF43">
        <v>0.009345794392523364</v>
      </c>
      <c r="CG43">
        <v>0.03333333333333333</v>
      </c>
      <c r="CJ43" s="28">
        <v>25</v>
      </c>
      <c r="CK43" s="28">
        <v>0.8202099737532809</v>
      </c>
      <c r="CL43" s="28">
        <v>1.65</v>
      </c>
      <c r="CM43" s="28">
        <v>0.15062240663900414</v>
      </c>
      <c r="CN43" s="29">
        <v>0.7021276595744681</v>
      </c>
    </row>
    <row r="44" spans="68:92" ht="15">
      <c r="BP44">
        <v>0.45</v>
      </c>
      <c r="BQ44">
        <v>1</v>
      </c>
      <c r="BS44">
        <v>1.3</v>
      </c>
      <c r="BT44">
        <v>1</v>
      </c>
      <c r="BU44">
        <v>4.5</v>
      </c>
      <c r="BV44" s="16">
        <v>1</v>
      </c>
      <c r="BW44" s="17">
        <v>0.38</v>
      </c>
      <c r="BX44" s="17">
        <v>0.15</v>
      </c>
      <c r="CC44" s="26">
        <v>3.4</v>
      </c>
      <c r="CD44">
        <v>0</v>
      </c>
      <c r="CE44">
        <v>0</v>
      </c>
      <c r="CF44">
        <v>0</v>
      </c>
      <c r="CG44">
        <v>0</v>
      </c>
      <c r="CJ44" s="28">
        <v>35</v>
      </c>
      <c r="CK44" s="28">
        <v>1.1482939632545932</v>
      </c>
      <c r="CL44" s="28">
        <v>2.35</v>
      </c>
      <c r="CM44" s="28">
        <v>0.21452282157676347</v>
      </c>
      <c r="CN44" s="29">
        <v>1</v>
      </c>
    </row>
    <row r="45" spans="68:92" ht="15">
      <c r="BP45">
        <v>0.65</v>
      </c>
      <c r="BQ45">
        <v>0.82</v>
      </c>
      <c r="BS45">
        <v>1.5</v>
      </c>
      <c r="BT45">
        <v>1</v>
      </c>
      <c r="BU45">
        <v>4.7</v>
      </c>
      <c r="BV45" s="17">
        <v>1</v>
      </c>
      <c r="BW45" s="17">
        <v>0.33</v>
      </c>
      <c r="BX45" s="17">
        <v>0.14</v>
      </c>
      <c r="CC45" s="26">
        <v>3.6</v>
      </c>
      <c r="CD45">
        <v>0.009615384615384616</v>
      </c>
      <c r="CE45">
        <v>0</v>
      </c>
      <c r="CF45">
        <v>0.009345794392523364</v>
      </c>
      <c r="CG45">
        <v>0</v>
      </c>
      <c r="CJ45" s="28">
        <v>45</v>
      </c>
      <c r="CK45" s="28">
        <v>1.4763779527559056</v>
      </c>
      <c r="CL45" s="28">
        <v>1.59</v>
      </c>
      <c r="CM45" s="28">
        <v>0.14514522821576764</v>
      </c>
      <c r="CN45" s="29">
        <v>0.6765957446808512</v>
      </c>
    </row>
    <row r="46" spans="68:92" ht="15">
      <c r="BP46">
        <v>0.75</v>
      </c>
      <c r="BQ46">
        <v>0.72</v>
      </c>
      <c r="BS46">
        <v>1.7</v>
      </c>
      <c r="BT46">
        <v>1</v>
      </c>
      <c r="BU46">
        <v>4.9</v>
      </c>
      <c r="BV46" s="16">
        <v>1</v>
      </c>
      <c r="BW46" s="17">
        <v>0.3</v>
      </c>
      <c r="BX46" s="17">
        <v>0.11</v>
      </c>
      <c r="CC46" s="26">
        <v>3.8</v>
      </c>
      <c r="CD46">
        <v>0</v>
      </c>
      <c r="CE46">
        <v>0</v>
      </c>
      <c r="CF46">
        <v>0</v>
      </c>
      <c r="CG46">
        <v>0</v>
      </c>
      <c r="CJ46" s="28">
        <v>55</v>
      </c>
      <c r="CK46" s="28">
        <v>1.804461942257218</v>
      </c>
      <c r="CL46" s="28">
        <v>1.17</v>
      </c>
      <c r="CM46" s="28">
        <v>0.10680497925311203</v>
      </c>
      <c r="CN46" s="29">
        <v>0.4978723404255319</v>
      </c>
    </row>
    <row r="47" spans="68:92" ht="15">
      <c r="BP47">
        <v>0.85</v>
      </c>
      <c r="BQ47">
        <v>0.62</v>
      </c>
      <c r="BS47">
        <v>1.9</v>
      </c>
      <c r="BT47">
        <v>1</v>
      </c>
      <c r="BU47">
        <v>5.1</v>
      </c>
      <c r="BV47" s="16">
        <v>1</v>
      </c>
      <c r="BW47" s="17">
        <v>0.29</v>
      </c>
      <c r="BX47" s="17">
        <v>0.08</v>
      </c>
      <c r="CC47" s="26">
        <v>4</v>
      </c>
      <c r="CD47">
        <v>0</v>
      </c>
      <c r="CE47">
        <v>0</v>
      </c>
      <c r="CF47">
        <v>0</v>
      </c>
      <c r="CG47">
        <v>0</v>
      </c>
      <c r="CJ47" s="28">
        <v>65</v>
      </c>
      <c r="CK47" s="28">
        <v>2.1325459317585302</v>
      </c>
      <c r="CL47" s="28">
        <v>0.72</v>
      </c>
      <c r="CM47" s="28">
        <v>0.06572614107883817</v>
      </c>
      <c r="CN47" s="29">
        <v>0.30638297872340425</v>
      </c>
    </row>
    <row r="48" spans="68:92" ht="15">
      <c r="BP48">
        <v>0.95</v>
      </c>
      <c r="BQ48">
        <v>0.52</v>
      </c>
      <c r="BS48">
        <v>2.1</v>
      </c>
      <c r="BT48">
        <v>1</v>
      </c>
      <c r="BU48">
        <v>5.3</v>
      </c>
      <c r="BV48" s="16">
        <v>1</v>
      </c>
      <c r="BW48" s="17"/>
      <c r="BX48" s="17">
        <v>0.08</v>
      </c>
      <c r="CC48" s="26">
        <v>4.2</v>
      </c>
      <c r="CD48">
        <v>0</v>
      </c>
      <c r="CE48">
        <v>0</v>
      </c>
      <c r="CF48">
        <v>0</v>
      </c>
      <c r="CG48">
        <v>0</v>
      </c>
      <c r="CJ48" s="28">
        <v>75</v>
      </c>
      <c r="CK48" s="28">
        <v>2.4606299212598426</v>
      </c>
      <c r="CL48" s="28">
        <v>0.23</v>
      </c>
      <c r="CM48" s="28">
        <v>0.02099585062240664</v>
      </c>
      <c r="CN48" s="29">
        <v>0.09787234042553193</v>
      </c>
    </row>
    <row r="49" spans="68:92" ht="15">
      <c r="BP49">
        <v>1.05</v>
      </c>
      <c r="BQ49">
        <v>0.42</v>
      </c>
      <c r="BS49">
        <v>2.7</v>
      </c>
      <c r="BT49">
        <v>0.51</v>
      </c>
      <c r="BU49">
        <v>5.5</v>
      </c>
      <c r="BV49" s="16">
        <v>1</v>
      </c>
      <c r="BW49" s="17">
        <v>0.29</v>
      </c>
      <c r="BX49" s="16">
        <v>0.08</v>
      </c>
      <c r="CC49" s="26">
        <v>4.4</v>
      </c>
      <c r="CD49">
        <v>0</v>
      </c>
      <c r="CE49">
        <v>0</v>
      </c>
      <c r="CF49">
        <v>0</v>
      </c>
      <c r="CG49">
        <v>0.03333333333333333</v>
      </c>
      <c r="CJ49" s="28">
        <v>85</v>
      </c>
      <c r="CK49" s="28">
        <v>2.788713910761155</v>
      </c>
      <c r="CL49" s="28">
        <v>0.32</v>
      </c>
      <c r="CM49" s="28">
        <v>0.02921161825726141</v>
      </c>
      <c r="CN49" s="29">
        <v>0.13617021276595745</v>
      </c>
    </row>
    <row r="50" spans="68:92" ht="15">
      <c r="BP50">
        <v>1.15</v>
      </c>
      <c r="BQ50">
        <v>0.33</v>
      </c>
      <c r="BS50">
        <v>2.9</v>
      </c>
      <c r="BT50">
        <v>0.41</v>
      </c>
      <c r="BU50">
        <v>7.1</v>
      </c>
      <c r="BV50" s="16">
        <v>1</v>
      </c>
      <c r="BW50" s="17">
        <v>0.27</v>
      </c>
      <c r="BX50" s="16">
        <v>0.08</v>
      </c>
      <c r="CC50" s="26">
        <v>4.6</v>
      </c>
      <c r="CD50">
        <v>0</v>
      </c>
      <c r="CE50">
        <v>0</v>
      </c>
      <c r="CF50">
        <v>0</v>
      </c>
      <c r="CG50">
        <v>0</v>
      </c>
      <c r="CJ50" s="28">
        <v>95</v>
      </c>
      <c r="CK50" s="28">
        <v>3.1167979002624673</v>
      </c>
      <c r="CL50" s="28">
        <v>0.22</v>
      </c>
      <c r="CM50" s="28">
        <v>0.02008298755186722</v>
      </c>
      <c r="CN50" s="29">
        <v>0.09361702127659574</v>
      </c>
    </row>
    <row r="51" spans="68:92" ht="15">
      <c r="BP51">
        <v>1.25</v>
      </c>
      <c r="BQ51">
        <v>0.25</v>
      </c>
      <c r="BS51">
        <v>3.1</v>
      </c>
      <c r="BT51">
        <v>0.32</v>
      </c>
      <c r="BU51">
        <v>7.3</v>
      </c>
      <c r="BV51" s="16">
        <v>1</v>
      </c>
      <c r="BW51" s="17">
        <v>0.25</v>
      </c>
      <c r="BX51" s="16">
        <v>0.08</v>
      </c>
      <c r="CC51" s="26">
        <v>4.8</v>
      </c>
      <c r="CD51">
        <v>0</v>
      </c>
      <c r="CE51">
        <v>0</v>
      </c>
      <c r="CF51">
        <v>0</v>
      </c>
      <c r="CG51">
        <v>0</v>
      </c>
      <c r="CJ51" s="28">
        <v>105</v>
      </c>
      <c r="CK51" s="28">
        <v>3.4448818897637796</v>
      </c>
      <c r="CL51" s="28">
        <v>0.03</v>
      </c>
      <c r="CM51" s="28">
        <v>0.002738589211618257</v>
      </c>
      <c r="CN51" s="29">
        <v>0.01276595744680851</v>
      </c>
    </row>
    <row r="52" spans="68:92" ht="15">
      <c r="BP52">
        <v>1.35</v>
      </c>
      <c r="BQ52">
        <v>0.19</v>
      </c>
      <c r="BS52">
        <v>3.3</v>
      </c>
      <c r="BT52">
        <v>0.25</v>
      </c>
      <c r="BU52">
        <v>7.5</v>
      </c>
      <c r="BV52" s="16">
        <v>1</v>
      </c>
      <c r="BW52" s="17">
        <v>0.23</v>
      </c>
      <c r="BX52" s="16">
        <v>0.08</v>
      </c>
      <c r="CC52" s="26">
        <v>5</v>
      </c>
      <c r="CD52">
        <v>0</v>
      </c>
      <c r="CE52">
        <v>0</v>
      </c>
      <c r="CF52">
        <v>0</v>
      </c>
      <c r="CG52">
        <v>0</v>
      </c>
      <c r="CJ52" s="28">
        <v>110</v>
      </c>
      <c r="CK52" s="28">
        <v>3.608923884514436</v>
      </c>
      <c r="CL52" s="28">
        <v>0.1</v>
      </c>
      <c r="CM52" s="28">
        <v>0.009128630705394191</v>
      </c>
      <c r="CN52" s="29">
        <v>0.04255319148936171</v>
      </c>
    </row>
    <row r="53" spans="68:92" ht="15">
      <c r="BP53">
        <v>1.45</v>
      </c>
      <c r="BQ53">
        <v>0.14</v>
      </c>
      <c r="BS53">
        <v>3.5</v>
      </c>
      <c r="BT53">
        <v>0.18</v>
      </c>
      <c r="BU53">
        <v>10</v>
      </c>
      <c r="BV53" s="17">
        <v>1</v>
      </c>
      <c r="BW53" s="17"/>
      <c r="BX53" s="16">
        <v>0.08</v>
      </c>
      <c r="CC53" s="26">
        <v>5.2</v>
      </c>
      <c r="CD53">
        <v>0</v>
      </c>
      <c r="CE53">
        <v>0</v>
      </c>
      <c r="CF53">
        <v>0</v>
      </c>
      <c r="CG53">
        <v>0</v>
      </c>
      <c r="CJ53" s="28">
        <v>115</v>
      </c>
      <c r="CK53" s="28">
        <v>3.772965879265092</v>
      </c>
      <c r="CL53" s="28">
        <v>0.05</v>
      </c>
      <c r="CM53" s="28">
        <v>0.004564315352697096</v>
      </c>
      <c r="CN53" s="29">
        <v>0.021276595744680854</v>
      </c>
    </row>
    <row r="54" spans="68:92" ht="15">
      <c r="BP54">
        <v>1.55</v>
      </c>
      <c r="BQ54">
        <v>0.11</v>
      </c>
      <c r="BS54">
        <v>3.7</v>
      </c>
      <c r="BT54">
        <v>0.14</v>
      </c>
      <c r="BU54">
        <v>11.33</v>
      </c>
      <c r="BV54" s="16">
        <v>1</v>
      </c>
      <c r="BW54" s="17">
        <v>0.23</v>
      </c>
      <c r="BX54" s="17">
        <v>0.08</v>
      </c>
      <c r="CC54" s="26">
        <v>5.4</v>
      </c>
      <c r="CD54">
        <v>0</v>
      </c>
      <c r="CE54">
        <v>0</v>
      </c>
      <c r="CF54">
        <v>0</v>
      </c>
      <c r="CG54">
        <v>0</v>
      </c>
      <c r="CJ54" s="28">
        <v>125</v>
      </c>
      <c r="CK54" s="28">
        <v>4.101049868766404</v>
      </c>
      <c r="CL54" s="28" t="s">
        <v>37</v>
      </c>
      <c r="CM54" s="31">
        <v>0</v>
      </c>
      <c r="CN54" s="29">
        <v>0</v>
      </c>
    </row>
    <row r="55" spans="68:92" ht="15">
      <c r="BP55" s="16">
        <v>2.8</v>
      </c>
      <c r="BQ55" s="16">
        <v>0.11</v>
      </c>
      <c r="BS55">
        <v>3.9</v>
      </c>
      <c r="BT55">
        <v>0.11</v>
      </c>
      <c r="BU55">
        <v>16</v>
      </c>
      <c r="BV55" s="17">
        <v>1</v>
      </c>
      <c r="BW55" s="17">
        <v>0.23</v>
      </c>
      <c r="BX55" s="16">
        <v>0.08</v>
      </c>
      <c r="CC55" s="26">
        <v>5.6</v>
      </c>
      <c r="CD55">
        <v>0</v>
      </c>
      <c r="CE55">
        <v>0</v>
      </c>
      <c r="CF55">
        <v>0</v>
      </c>
      <c r="CG55">
        <v>0</v>
      </c>
      <c r="CJ55" s="28">
        <v>135</v>
      </c>
      <c r="CK55" s="28">
        <v>4.429133858267717</v>
      </c>
      <c r="CL55" s="28">
        <v>0.03</v>
      </c>
      <c r="CM55" s="28">
        <v>0.002738589211618257</v>
      </c>
      <c r="CN55" s="29">
        <v>0.01276595744680851</v>
      </c>
    </row>
    <row r="56" spans="68:92" ht="15">
      <c r="BP56" s="16">
        <v>3</v>
      </c>
      <c r="BQ56" s="16">
        <v>0</v>
      </c>
      <c r="BS56">
        <v>4.9</v>
      </c>
      <c r="BT56">
        <v>0.11</v>
      </c>
      <c r="CC56" s="26">
        <v>5.8</v>
      </c>
      <c r="CD56">
        <v>0</v>
      </c>
      <c r="CE56">
        <v>0</v>
      </c>
      <c r="CF56">
        <v>0</v>
      </c>
      <c r="CG56">
        <v>0</v>
      </c>
      <c r="CJ56" s="28">
        <v>145</v>
      </c>
      <c r="CK56" s="28">
        <v>4.757217847769029</v>
      </c>
      <c r="CL56" s="28">
        <v>0</v>
      </c>
      <c r="CM56" s="28">
        <v>0</v>
      </c>
      <c r="CN56" s="29">
        <v>0</v>
      </c>
    </row>
    <row r="57" spans="71:92" ht="15">
      <c r="BS57">
        <v>5.1</v>
      </c>
      <c r="BT57">
        <v>0.1</v>
      </c>
      <c r="CC57" s="26">
        <v>6</v>
      </c>
      <c r="CD57">
        <v>0</v>
      </c>
      <c r="CE57">
        <v>0</v>
      </c>
      <c r="CF57">
        <v>0</v>
      </c>
      <c r="CG57">
        <v>0</v>
      </c>
      <c r="CJ57" s="28">
        <v>155</v>
      </c>
      <c r="CK57" s="28">
        <v>5.085301837270341</v>
      </c>
      <c r="CL57" s="28">
        <v>0</v>
      </c>
      <c r="CM57" s="28">
        <v>0</v>
      </c>
      <c r="CN57" s="29">
        <v>0</v>
      </c>
    </row>
    <row r="58" spans="71:92" ht="15">
      <c r="BS58">
        <v>5.3</v>
      </c>
      <c r="BT58">
        <v>0.09</v>
      </c>
      <c r="CC58" s="26">
        <v>6.2</v>
      </c>
      <c r="CD58">
        <v>0</v>
      </c>
      <c r="CE58">
        <v>0</v>
      </c>
      <c r="CF58">
        <v>0</v>
      </c>
      <c r="CG58">
        <v>0</v>
      </c>
      <c r="CJ58" s="28">
        <v>165</v>
      </c>
      <c r="CK58" s="28">
        <v>5.413385826771654</v>
      </c>
      <c r="CL58" s="28">
        <v>0</v>
      </c>
      <c r="CM58" s="28">
        <v>0</v>
      </c>
      <c r="CN58" s="29">
        <v>0</v>
      </c>
    </row>
    <row r="59" spans="71:85" ht="15">
      <c r="BS59">
        <v>5.5</v>
      </c>
      <c r="BT59">
        <v>0.06</v>
      </c>
      <c r="CC59" s="26">
        <v>6.4</v>
      </c>
      <c r="CD59">
        <v>0</v>
      </c>
      <c r="CE59">
        <v>0</v>
      </c>
      <c r="CF59">
        <v>0</v>
      </c>
      <c r="CG59">
        <v>0</v>
      </c>
    </row>
    <row r="60" spans="71:85" ht="15">
      <c r="BS60">
        <v>10</v>
      </c>
      <c r="BT60">
        <v>0.06</v>
      </c>
      <c r="CC60" s="26">
        <v>6.6</v>
      </c>
      <c r="CD60">
        <v>0</v>
      </c>
      <c r="CE60">
        <v>0</v>
      </c>
      <c r="CF60">
        <v>0</v>
      </c>
      <c r="CG60">
        <v>0</v>
      </c>
    </row>
    <row r="61" spans="81:85" ht="15">
      <c r="CC61" s="26">
        <v>6.8</v>
      </c>
      <c r="CD61">
        <v>0</v>
      </c>
      <c r="CE61">
        <v>0</v>
      </c>
      <c r="CF61">
        <v>0</v>
      </c>
      <c r="CG61">
        <v>0</v>
      </c>
    </row>
    <row r="62" spans="81:85" ht="15">
      <c r="CC62" s="26">
        <v>7</v>
      </c>
      <c r="CD62">
        <v>0</v>
      </c>
      <c r="CE62">
        <v>0</v>
      </c>
      <c r="CF62">
        <v>0</v>
      </c>
      <c r="CG62">
        <v>0</v>
      </c>
    </row>
    <row r="63" spans="81:90" ht="15">
      <c r="CC63" s="26">
        <v>7.2</v>
      </c>
      <c r="CD63">
        <v>0</v>
      </c>
      <c r="CE63">
        <v>0</v>
      </c>
      <c r="CF63">
        <v>0</v>
      </c>
      <c r="CG63">
        <v>0</v>
      </c>
      <c r="CJ63" s="25"/>
      <c r="CK63" s="25"/>
      <c r="CL63" s="25"/>
    </row>
    <row r="64" spans="81:90" ht="15">
      <c r="CC64" s="26">
        <v>7.4</v>
      </c>
      <c r="CD64">
        <v>0</v>
      </c>
      <c r="CE64">
        <v>0</v>
      </c>
      <c r="CF64">
        <v>0</v>
      </c>
      <c r="CG64">
        <v>0</v>
      </c>
      <c r="CJ64" s="25"/>
      <c r="CK64" s="25"/>
      <c r="CL64" s="25"/>
    </row>
    <row r="65" spans="81:90" ht="15">
      <c r="CC65" s="26">
        <v>7.6</v>
      </c>
      <c r="CD65">
        <v>0</v>
      </c>
      <c r="CE65">
        <v>0</v>
      </c>
      <c r="CF65">
        <v>0</v>
      </c>
      <c r="CG65">
        <v>0</v>
      </c>
      <c r="CJ65" s="25"/>
      <c r="CK65" s="25"/>
      <c r="CL65" s="25"/>
    </row>
    <row r="66" spans="81:90" ht="15">
      <c r="CC66" s="26">
        <v>7.8</v>
      </c>
      <c r="CD66">
        <v>0</v>
      </c>
      <c r="CE66">
        <v>0</v>
      </c>
      <c r="CF66">
        <v>0</v>
      </c>
      <c r="CG66">
        <v>0</v>
      </c>
      <c r="CJ66" s="25"/>
      <c r="CK66" s="25"/>
      <c r="CL66" s="26"/>
    </row>
    <row r="67" spans="81:90" ht="15">
      <c r="CC67" s="26">
        <v>8</v>
      </c>
      <c r="CD67">
        <v>0</v>
      </c>
      <c r="CE67">
        <v>0</v>
      </c>
      <c r="CF67">
        <v>0</v>
      </c>
      <c r="CG67">
        <v>0</v>
      </c>
      <c r="CJ67" s="25"/>
      <c r="CK67" s="25"/>
      <c r="CL67" s="26"/>
    </row>
    <row r="68" spans="81:90" ht="15">
      <c r="CC68" s="26">
        <v>8.2</v>
      </c>
      <c r="CD68">
        <v>0</v>
      </c>
      <c r="CE68">
        <v>0</v>
      </c>
      <c r="CF68">
        <v>0</v>
      </c>
      <c r="CG68">
        <v>0</v>
      </c>
      <c r="CJ68" s="25"/>
      <c r="CK68" s="25"/>
      <c r="CL68" s="26"/>
    </row>
    <row r="69" spans="81:90" ht="15">
      <c r="CC69" s="26">
        <v>8.4</v>
      </c>
      <c r="CD69">
        <v>0</v>
      </c>
      <c r="CE69">
        <v>0</v>
      </c>
      <c r="CF69">
        <v>0</v>
      </c>
      <c r="CG69">
        <v>0</v>
      </c>
      <c r="CJ69" s="25"/>
      <c r="CK69" s="25"/>
      <c r="CL69" s="26"/>
    </row>
    <row r="70" spans="81:90" ht="15">
      <c r="CC70" s="26">
        <v>8.6</v>
      </c>
      <c r="CD70">
        <v>0</v>
      </c>
      <c r="CE70">
        <v>0</v>
      </c>
      <c r="CF70">
        <v>0</v>
      </c>
      <c r="CG70">
        <v>0</v>
      </c>
      <c r="CJ70" s="25"/>
      <c r="CK70" s="25"/>
      <c r="CL70" s="26"/>
    </row>
    <row r="71" spans="81:90" ht="15">
      <c r="CC71" s="26">
        <v>8.8</v>
      </c>
      <c r="CD71">
        <v>0</v>
      </c>
      <c r="CE71">
        <v>0</v>
      </c>
      <c r="CF71">
        <v>0</v>
      </c>
      <c r="CG71">
        <v>0</v>
      </c>
      <c r="CJ71" s="25"/>
      <c r="CK71" s="25"/>
      <c r="CL71" s="26"/>
    </row>
    <row r="72" spans="81:90" ht="15">
      <c r="CC72" s="26">
        <v>9</v>
      </c>
      <c r="CD72">
        <v>0</v>
      </c>
      <c r="CE72">
        <v>0</v>
      </c>
      <c r="CF72">
        <v>0</v>
      </c>
      <c r="CG72">
        <v>0</v>
      </c>
      <c r="CJ72" s="25"/>
      <c r="CK72" s="25"/>
      <c r="CL72" s="26"/>
    </row>
    <row r="73" spans="81:90" ht="15">
      <c r="CC73" s="26">
        <v>9.2</v>
      </c>
      <c r="CD73">
        <v>0</v>
      </c>
      <c r="CE73">
        <v>0</v>
      </c>
      <c r="CF73">
        <v>0</v>
      </c>
      <c r="CG73">
        <v>0</v>
      </c>
      <c r="CJ73" s="25"/>
      <c r="CK73" s="25"/>
      <c r="CL73" s="26"/>
    </row>
    <row r="74" spans="81:90" ht="15">
      <c r="CC74" s="26">
        <v>9.4</v>
      </c>
      <c r="CD74">
        <v>0</v>
      </c>
      <c r="CE74">
        <v>0</v>
      </c>
      <c r="CF74">
        <v>0</v>
      </c>
      <c r="CG74">
        <v>0</v>
      </c>
      <c r="CJ74" s="25"/>
      <c r="CK74" s="25"/>
      <c r="CL74" s="26"/>
    </row>
    <row r="75" spans="81:90" ht="15">
      <c r="CC75" s="26">
        <v>9.6</v>
      </c>
      <c r="CD75">
        <v>0</v>
      </c>
      <c r="CE75">
        <v>0</v>
      </c>
      <c r="CF75">
        <v>0</v>
      </c>
      <c r="CG75">
        <v>0</v>
      </c>
      <c r="CJ75" s="25"/>
      <c r="CK75" s="25"/>
      <c r="CL75" s="26"/>
    </row>
    <row r="76" spans="81:90" ht="15">
      <c r="CC76" s="26">
        <v>9.8</v>
      </c>
      <c r="CD76">
        <v>0</v>
      </c>
      <c r="CE76">
        <v>0</v>
      </c>
      <c r="CF76">
        <v>0</v>
      </c>
      <c r="CG76">
        <v>0</v>
      </c>
      <c r="CJ76" s="25"/>
      <c r="CK76" s="25"/>
      <c r="CL76" s="26"/>
    </row>
    <row r="77" spans="81:90" ht="15">
      <c r="CC77" s="26">
        <v>10</v>
      </c>
      <c r="CD77">
        <v>0</v>
      </c>
      <c r="CE77">
        <v>0</v>
      </c>
      <c r="CF77">
        <v>0</v>
      </c>
      <c r="CG77">
        <v>0</v>
      </c>
      <c r="CJ77" s="25"/>
      <c r="CK77" s="25"/>
      <c r="CL77" s="26"/>
    </row>
    <row r="78" spans="81:90" ht="15">
      <c r="CC78" s="26">
        <v>10.2</v>
      </c>
      <c r="CD78">
        <v>0</v>
      </c>
      <c r="CE78">
        <v>0</v>
      </c>
      <c r="CF78">
        <v>0</v>
      </c>
      <c r="CG78">
        <v>0</v>
      </c>
      <c r="CJ78" s="25"/>
      <c r="CK78" s="25"/>
      <c r="CL78" s="26"/>
    </row>
    <row r="79" spans="81:90" ht="15">
      <c r="CC79" s="26">
        <v>10.4</v>
      </c>
      <c r="CD79">
        <v>0</v>
      </c>
      <c r="CE79">
        <v>0</v>
      </c>
      <c r="CF79">
        <v>0</v>
      </c>
      <c r="CG79">
        <v>0</v>
      </c>
      <c r="CJ79" s="25"/>
      <c r="CK79" s="25"/>
      <c r="CL79" s="26"/>
    </row>
    <row r="80" spans="81:90" ht="15">
      <c r="CC80" s="26">
        <v>10.6</v>
      </c>
      <c r="CD80">
        <v>0</v>
      </c>
      <c r="CE80">
        <v>0</v>
      </c>
      <c r="CF80">
        <v>0</v>
      </c>
      <c r="CG80">
        <v>0</v>
      </c>
      <c r="CJ80" s="25"/>
      <c r="CK80" s="25"/>
      <c r="CL80" s="26"/>
    </row>
    <row r="81" spans="81:90" ht="15">
      <c r="CC81" s="26">
        <v>10.8</v>
      </c>
      <c r="CD81">
        <v>0</v>
      </c>
      <c r="CE81">
        <v>0</v>
      </c>
      <c r="CF81">
        <v>0</v>
      </c>
      <c r="CG81">
        <v>0</v>
      </c>
      <c r="CJ81" s="25"/>
      <c r="CK81" s="25"/>
      <c r="CL81" s="26"/>
    </row>
    <row r="82" spans="81:90" ht="15">
      <c r="CC82" s="26">
        <v>11</v>
      </c>
      <c r="CD82">
        <v>0</v>
      </c>
      <c r="CE82">
        <v>0</v>
      </c>
      <c r="CF82">
        <v>0</v>
      </c>
      <c r="CG82">
        <v>0</v>
      </c>
      <c r="CJ82" s="25"/>
      <c r="CK82" s="25"/>
      <c r="CL82" s="26"/>
    </row>
    <row r="83" spans="81:90" ht="15">
      <c r="CC83" s="26">
        <v>11.2</v>
      </c>
      <c r="CD83">
        <v>0</v>
      </c>
      <c r="CE83">
        <v>0</v>
      </c>
      <c r="CF83">
        <v>0</v>
      </c>
      <c r="CG83">
        <v>0</v>
      </c>
      <c r="CJ83" s="25"/>
      <c r="CK83" s="25"/>
      <c r="CL83" s="26"/>
    </row>
    <row r="84" spans="27:90" ht="15">
      <c r="AA84">
        <v>30</v>
      </c>
      <c r="CC84" s="26">
        <v>11.4</v>
      </c>
      <c r="CD84">
        <v>0</v>
      </c>
      <c r="CE84">
        <v>0</v>
      </c>
      <c r="CF84">
        <v>0</v>
      </c>
      <c r="CG84">
        <v>0</v>
      </c>
      <c r="CJ84" s="25"/>
      <c r="CK84" s="25"/>
      <c r="CL84" s="26"/>
    </row>
    <row r="85" spans="81:90" ht="15">
      <c r="CC85" s="26">
        <v>11.6</v>
      </c>
      <c r="CD85">
        <v>0</v>
      </c>
      <c r="CE85">
        <v>0</v>
      </c>
      <c r="CF85">
        <v>0</v>
      </c>
      <c r="CG85">
        <v>0</v>
      </c>
      <c r="CJ85" s="25"/>
      <c r="CK85" s="25"/>
      <c r="CL85" s="26"/>
    </row>
    <row r="86" spans="81:90" ht="15">
      <c r="CC86" s="26">
        <v>11.8</v>
      </c>
      <c r="CD86">
        <v>0</v>
      </c>
      <c r="CE86">
        <v>0</v>
      </c>
      <c r="CF86">
        <v>0</v>
      </c>
      <c r="CG86">
        <v>0</v>
      </c>
      <c r="CJ86" s="25"/>
      <c r="CK86" s="25"/>
      <c r="CL86" s="26"/>
    </row>
    <row r="87" spans="81:90" ht="15">
      <c r="CC87" s="26">
        <v>12</v>
      </c>
      <c r="CD87">
        <v>0</v>
      </c>
      <c r="CE87">
        <v>0</v>
      </c>
      <c r="CF87">
        <v>0</v>
      </c>
      <c r="CG87">
        <v>0</v>
      </c>
      <c r="CJ87" s="25"/>
      <c r="CK87" s="25"/>
      <c r="CL87" s="26"/>
    </row>
    <row r="88" spans="81:90" ht="15">
      <c r="CC88" s="26">
        <v>12.2</v>
      </c>
      <c r="CD88">
        <v>0</v>
      </c>
      <c r="CE88">
        <v>0</v>
      </c>
      <c r="CF88">
        <v>0</v>
      </c>
      <c r="CG88">
        <v>0</v>
      </c>
      <c r="CJ88" s="25"/>
      <c r="CK88" s="25"/>
      <c r="CL88" s="26"/>
    </row>
    <row r="89" spans="81:90" ht="15">
      <c r="CC89" s="26">
        <v>12.4</v>
      </c>
      <c r="CD89">
        <v>0</v>
      </c>
      <c r="CE89">
        <v>0</v>
      </c>
      <c r="CF89">
        <v>0</v>
      </c>
      <c r="CG89">
        <v>0</v>
      </c>
      <c r="CJ89" s="25"/>
      <c r="CK89" s="25"/>
      <c r="CL89" s="26"/>
    </row>
    <row r="90" spans="81:90" ht="15">
      <c r="CC90" s="26">
        <v>12.6</v>
      </c>
      <c r="CD90">
        <v>0</v>
      </c>
      <c r="CE90">
        <v>0</v>
      </c>
      <c r="CF90">
        <v>0</v>
      </c>
      <c r="CG90">
        <v>0</v>
      </c>
      <c r="CJ90" s="25"/>
      <c r="CK90" s="25"/>
      <c r="CL90" s="26"/>
    </row>
    <row r="91" spans="81:90" ht="15">
      <c r="CC91" s="26">
        <v>12.8</v>
      </c>
      <c r="CD91">
        <v>0</v>
      </c>
      <c r="CE91">
        <v>0</v>
      </c>
      <c r="CF91">
        <v>0</v>
      </c>
      <c r="CG91">
        <v>0</v>
      </c>
      <c r="CJ91" s="25"/>
      <c r="CK91" s="25"/>
      <c r="CL91" s="26"/>
    </row>
    <row r="92" spans="81:90" ht="15">
      <c r="CC92" s="26">
        <v>13</v>
      </c>
      <c r="CD92">
        <v>0</v>
      </c>
      <c r="CE92">
        <v>0</v>
      </c>
      <c r="CF92">
        <v>0</v>
      </c>
      <c r="CG92">
        <v>0</v>
      </c>
      <c r="CJ92" s="25"/>
      <c r="CK92" s="25"/>
      <c r="CL92" s="26"/>
    </row>
    <row r="93" spans="81:90" ht="15">
      <c r="CC93" s="26">
        <v>13.2</v>
      </c>
      <c r="CD93">
        <v>0</v>
      </c>
      <c r="CE93">
        <v>0</v>
      </c>
      <c r="CF93">
        <v>0</v>
      </c>
      <c r="CG93">
        <v>0</v>
      </c>
      <c r="CJ93" s="25"/>
      <c r="CK93" s="25"/>
      <c r="CL93" s="26"/>
    </row>
    <row r="94" spans="81:90" ht="15">
      <c r="CC94" s="26">
        <v>13.4</v>
      </c>
      <c r="CD94">
        <v>0</v>
      </c>
      <c r="CE94">
        <v>0</v>
      </c>
      <c r="CF94">
        <v>0</v>
      </c>
      <c r="CG94">
        <v>0</v>
      </c>
      <c r="CJ94" s="25"/>
      <c r="CK94" s="25"/>
      <c r="CL94" s="26"/>
    </row>
    <row r="95" spans="81:90" ht="15">
      <c r="CC95" s="26">
        <v>13.6</v>
      </c>
      <c r="CD95">
        <v>0</v>
      </c>
      <c r="CE95">
        <v>0</v>
      </c>
      <c r="CF95">
        <v>0</v>
      </c>
      <c r="CG95">
        <v>0</v>
      </c>
      <c r="CJ95" s="25"/>
      <c r="CK95" s="25"/>
      <c r="CL95" s="26"/>
    </row>
    <row r="96" spans="88:90" ht="15">
      <c r="CJ96" s="25"/>
      <c r="CK96" s="25"/>
      <c r="CL96" s="25"/>
    </row>
  </sheetData>
  <sheetProtection/>
  <mergeCells count="7">
    <mergeCell ref="CJ38:CM38"/>
    <mergeCell ref="O19:X19"/>
    <mergeCell ref="AJ19:AT19"/>
    <mergeCell ref="D19:N19"/>
    <mergeCell ref="Y19:AI19"/>
    <mergeCell ref="AU19:BE19"/>
    <mergeCell ref="BP37:BQ37"/>
  </mergeCells>
  <printOptions/>
  <pageMargins left="0.7" right="0.7" top="0.75" bottom="0.75" header="0.3" footer="0.3"/>
  <pageSetup horizontalDpi="200" verticalDpi="200" orientation="portrait" scale="80" r:id="rId2"/>
  <colBreaks count="4" manualBreakCount="4">
    <brk id="14" min="18" max="38" man="1"/>
    <brk id="24" min="18" max="38" man="1"/>
    <brk id="35" min="18" max="38" man="1"/>
    <brk id="46" min="18" max="38" man="1"/>
  </colBreaks>
  <drawing r:id="rId1"/>
</worksheet>
</file>

<file path=xl/worksheets/sheet2.xml><?xml version="1.0" encoding="utf-8"?>
<worksheet xmlns="http://schemas.openxmlformats.org/spreadsheetml/2006/main" xmlns:r="http://schemas.openxmlformats.org/officeDocument/2006/relationships">
  <dimension ref="D1:CS90"/>
  <sheetViews>
    <sheetView view="pageBreakPreview" zoomScale="50" zoomScaleNormal="75" zoomScaleSheetLayoutView="50" workbookViewId="0" topLeftCell="A1">
      <selection activeCell="A1" sqref="A1"/>
    </sheetView>
  </sheetViews>
  <sheetFormatPr defaultColWidth="9.140625" defaultRowHeight="15"/>
  <cols>
    <col min="4" max="4" width="11.8515625" style="0" customWidth="1"/>
    <col min="14" max="14" width="12.8515625" style="0" customWidth="1"/>
    <col min="17" max="17" width="10.00390625" style="0" customWidth="1"/>
    <col min="29" max="29" width="10.140625" style="0" customWidth="1"/>
    <col min="41" max="41" width="10.00390625" style="0" customWidth="1"/>
    <col min="50" max="50" width="10.8515625" style="0" customWidth="1"/>
    <col min="63" max="63" width="6.57421875" style="0" customWidth="1"/>
    <col min="70" max="70" width="9.28125" style="0" bestFit="1" customWidth="1"/>
    <col min="71" max="71" width="14.421875" style="0" bestFit="1" customWidth="1"/>
    <col min="72" max="72" width="13.00390625" style="0" bestFit="1" customWidth="1"/>
    <col min="73" max="73" width="9.28125" style="0" bestFit="1" customWidth="1"/>
    <col min="74" max="74" width="14.421875" style="0" bestFit="1" customWidth="1"/>
    <col min="75" max="75" width="11.57421875" style="0" bestFit="1" customWidth="1"/>
    <col min="76" max="76" width="9.28125" style="0" bestFit="1" customWidth="1"/>
    <col min="77" max="77" width="14.421875" style="0" bestFit="1" customWidth="1"/>
    <col min="78" max="78" width="11.57421875" style="0" bestFit="1" customWidth="1"/>
    <col min="79" max="79" width="9.28125" style="0" bestFit="1" customWidth="1"/>
    <col min="80" max="80" width="14.421875" style="0" bestFit="1" customWidth="1"/>
    <col min="81" max="84" width="9.28125" style="0" bestFit="1" customWidth="1"/>
    <col min="87" max="87" width="14.421875" style="0" bestFit="1" customWidth="1"/>
    <col min="88" max="88" width="11.57421875" style="0" bestFit="1" customWidth="1"/>
    <col min="89" max="91" width="9.28125" style="0" bestFit="1" customWidth="1"/>
    <col min="93" max="93" width="14.421875" style="0" bestFit="1" customWidth="1"/>
    <col min="94" max="96" width="9.28125" style="0" bestFit="1" customWidth="1"/>
  </cols>
  <sheetData>
    <row r="1" spans="4:60" ht="15">
      <c r="D1" t="str">
        <f>"RBT "&amp;TEXT(H3,"#")&amp;" - "&amp;TEXT(H4,"#")&amp;" cm"</f>
        <v>RBT 5 - 12 cm</v>
      </c>
      <c r="P1" t="s">
        <v>26</v>
      </c>
      <c r="Q1" t="str">
        <f>"RBT "&amp;TEXT(T3,"#")&amp;" - "&amp;TEXT(T4,"#")&amp;" cm"</f>
        <v>RBT 12 - 23 cm</v>
      </c>
      <c r="AB1" t="s">
        <v>26</v>
      </c>
      <c r="AC1" t="str">
        <f>"RBT "&amp;TEXT(AF3,"#")&amp;" - "&amp;TEXT(AF4,"#")&amp;" cm"</f>
        <v>RBT 5 - 15 cm</v>
      </c>
      <c r="AN1" t="s">
        <v>26</v>
      </c>
      <c r="AO1" t="str">
        <f>"RBT "&amp;TEXT(AR3,"#")&amp;" - "&amp;TEXT(AR4,"#")&amp;" cm"</f>
        <v>RBT 15 - 40 cm</v>
      </c>
      <c r="AZ1" s="37"/>
      <c r="BA1" s="43"/>
      <c r="BB1" s="43"/>
      <c r="BC1" s="43"/>
      <c r="BD1" s="37"/>
      <c r="BE1" s="37"/>
      <c r="BF1" s="37"/>
      <c r="BG1" s="37"/>
      <c r="BH1" s="37"/>
    </row>
    <row r="2" spans="4:78" ht="15">
      <c r="D2" s="6" t="s">
        <v>27</v>
      </c>
      <c r="E2" s="7" t="s">
        <v>25</v>
      </c>
      <c r="G2" s="20"/>
      <c r="H2" s="20" t="str">
        <f>"RBT "&amp;TEXT(H3,"#")&amp;" - "&amp;TEXT(H4,"#")&amp;" cm"</f>
        <v>RBT 5 - 12 cm</v>
      </c>
      <c r="I2" t="str">
        <f>H2&amp;" HSC"</f>
        <v>RBT 5 - 12 cm HSC</v>
      </c>
      <c r="Q2" s="6" t="s">
        <v>27</v>
      </c>
      <c r="R2" s="7" t="s">
        <v>25</v>
      </c>
      <c r="T2" s="20" t="str">
        <f>"RBT "&amp;TEXT(T3,"#")&amp;" - "&amp;TEXT(T4,"#.#")&amp;" cm"</f>
        <v>RBT 12 - 22.5 cm</v>
      </c>
      <c r="U2" t="str">
        <f>T2&amp;" HSC"</f>
        <v>RBT 12 - 22.5 cm HSC</v>
      </c>
      <c r="AC2" s="6" t="s">
        <v>27</v>
      </c>
      <c r="AD2" s="7" t="s">
        <v>25</v>
      </c>
      <c r="AF2" s="20" t="str">
        <f>"RBT "&amp;TEXT(AF3,"#")&amp;" - "&amp;TEXT(AF4,"#")&amp;" cm"</f>
        <v>RBT 5 - 15 cm</v>
      </c>
      <c r="AG2" t="str">
        <f>AF2&amp;" HSC"</f>
        <v>RBT 5 - 15 cm HSC</v>
      </c>
      <c r="AO2" s="6" t="s">
        <v>27</v>
      </c>
      <c r="AP2" s="7" t="s">
        <v>25</v>
      </c>
      <c r="AR2" s="20" t="str">
        <f>"RBT "&amp;TEXT(AR3,"#")&amp;" - "&amp;TEXT(AR4,"#")&amp;" cm"</f>
        <v>RBT 15 - 40 cm</v>
      </c>
      <c r="AS2" t="str">
        <f>AR2&amp;" HSC"</f>
        <v>RBT 15 - 40 cm HSC</v>
      </c>
      <c r="AZ2" s="37"/>
      <c r="BA2" s="44"/>
      <c r="BB2" s="45"/>
      <c r="BC2" s="43"/>
      <c r="BD2" s="38"/>
      <c r="BE2" s="37"/>
      <c r="BF2" s="37"/>
      <c r="BG2" s="37"/>
      <c r="BH2" s="37"/>
      <c r="BQ2" s="2" t="s">
        <v>0</v>
      </c>
      <c r="BT2" s="2" t="s">
        <v>0</v>
      </c>
      <c r="BW2" s="3" t="s">
        <v>1</v>
      </c>
      <c r="BZ2" s="2" t="s">
        <v>2</v>
      </c>
    </row>
    <row r="3" spans="4:78" ht="15">
      <c r="D3" s="9">
        <v>0</v>
      </c>
      <c r="E3" s="10">
        <v>0</v>
      </c>
      <c r="G3" s="19" t="s">
        <v>16</v>
      </c>
      <c r="H3" s="21">
        <v>5</v>
      </c>
      <c r="I3" s="22"/>
      <c r="N3" s="9"/>
      <c r="O3" s="1"/>
      <c r="Q3" s="9">
        <v>0</v>
      </c>
      <c r="R3" s="10">
        <v>0</v>
      </c>
      <c r="T3" s="21">
        <v>12</v>
      </c>
      <c r="U3" s="22"/>
      <c r="AC3" s="9">
        <v>0</v>
      </c>
      <c r="AD3" s="10">
        <v>0</v>
      </c>
      <c r="AF3" s="21">
        <v>5</v>
      </c>
      <c r="AG3" s="22"/>
      <c r="AO3" s="9">
        <v>0</v>
      </c>
      <c r="AP3" s="10">
        <v>0</v>
      </c>
      <c r="AR3" s="21">
        <f>Velocity!AR3</f>
        <v>15</v>
      </c>
      <c r="AS3" s="22"/>
      <c r="AZ3" s="37"/>
      <c r="BA3" s="46"/>
      <c r="BB3" s="47"/>
      <c r="BC3" s="43"/>
      <c r="BD3" s="40"/>
      <c r="BE3" s="41"/>
      <c r="BF3" s="37"/>
      <c r="BG3" s="37"/>
      <c r="BH3" s="37"/>
      <c r="BP3" s="1"/>
      <c r="BQ3" s="2" t="s">
        <v>19</v>
      </c>
      <c r="BS3" s="1"/>
      <c r="BT3" s="2" t="s">
        <v>19</v>
      </c>
      <c r="BW3" s="3" t="s">
        <v>18</v>
      </c>
      <c r="BZ3" s="3" t="s">
        <v>18</v>
      </c>
    </row>
    <row r="4" spans="4:78" ht="15">
      <c r="D4" s="9">
        <v>0.25</v>
      </c>
      <c r="E4" s="10">
        <v>0</v>
      </c>
      <c r="G4" s="19" t="s">
        <v>17</v>
      </c>
      <c r="H4" s="21">
        <v>12</v>
      </c>
      <c r="N4" s="9"/>
      <c r="O4" s="10"/>
      <c r="Q4" s="9">
        <v>0.6</v>
      </c>
      <c r="R4" s="10">
        <v>0</v>
      </c>
      <c r="T4" s="21">
        <v>22.5</v>
      </c>
      <c r="AC4" s="9">
        <v>0.25</v>
      </c>
      <c r="AD4" s="10">
        <v>0</v>
      </c>
      <c r="AF4" s="21">
        <v>15</v>
      </c>
      <c r="AO4" s="9">
        <v>0.8</v>
      </c>
      <c r="AP4" s="10">
        <v>0</v>
      </c>
      <c r="AR4" s="21">
        <f>Velocity!AR4</f>
        <v>40</v>
      </c>
      <c r="AZ4" s="37"/>
      <c r="BA4" s="39"/>
      <c r="BB4" s="42"/>
      <c r="BC4" s="37"/>
      <c r="BD4" s="40"/>
      <c r="BE4" s="37"/>
      <c r="BF4" s="37"/>
      <c r="BG4" s="37"/>
      <c r="BH4" s="37"/>
      <c r="BP4" s="4" t="s">
        <v>3</v>
      </c>
      <c r="BQ4" s="5" t="s">
        <v>4</v>
      </c>
      <c r="BS4" s="1"/>
      <c r="BT4" s="5" t="s">
        <v>4</v>
      </c>
      <c r="BV4" s="4" t="s">
        <v>3</v>
      </c>
      <c r="BW4" s="5" t="s">
        <v>4</v>
      </c>
      <c r="BZ4" s="5" t="s">
        <v>4</v>
      </c>
    </row>
    <row r="5" spans="4:78" ht="15">
      <c r="D5" s="9">
        <v>1</v>
      </c>
      <c r="E5" s="10">
        <v>1</v>
      </c>
      <c r="N5" s="9"/>
      <c r="O5" s="10"/>
      <c r="Q5" s="9">
        <v>2</v>
      </c>
      <c r="R5" s="10">
        <v>1</v>
      </c>
      <c r="S5" s="9"/>
      <c r="AC5" s="9">
        <v>1</v>
      </c>
      <c r="AD5" s="10">
        <v>1</v>
      </c>
      <c r="AE5" s="9"/>
      <c r="AO5" s="9">
        <v>2.2</v>
      </c>
      <c r="AP5" s="10">
        <v>1</v>
      </c>
      <c r="AQ5" s="9"/>
      <c r="AZ5" s="37"/>
      <c r="BA5" s="39"/>
      <c r="BB5" s="42"/>
      <c r="BC5" s="39"/>
      <c r="BD5" s="37"/>
      <c r="BE5" s="37"/>
      <c r="BF5" s="37"/>
      <c r="BG5" s="37"/>
      <c r="BH5" s="37"/>
      <c r="BP5" s="6" t="s">
        <v>5</v>
      </c>
      <c r="BQ5" s="7" t="s">
        <v>6</v>
      </c>
      <c r="BS5" s="8" t="s">
        <v>7</v>
      </c>
      <c r="BT5" s="7" t="s">
        <v>6</v>
      </c>
      <c r="BV5" s="6" t="s">
        <v>5</v>
      </c>
      <c r="BW5" s="7" t="s">
        <v>8</v>
      </c>
      <c r="BY5" s="8" t="s">
        <v>7</v>
      </c>
      <c r="BZ5" s="7" t="s">
        <v>8</v>
      </c>
    </row>
    <row r="6" spans="4:78" ht="15">
      <c r="D6" s="9">
        <v>2.2</v>
      </c>
      <c r="E6" s="10">
        <v>1</v>
      </c>
      <c r="N6" s="9"/>
      <c r="O6" s="10"/>
      <c r="Q6" s="9">
        <v>3.1</v>
      </c>
      <c r="R6" s="10">
        <v>1</v>
      </c>
      <c r="AC6" s="9">
        <v>2.2</v>
      </c>
      <c r="AD6" s="10">
        <v>1</v>
      </c>
      <c r="AO6" s="9">
        <v>3.4</v>
      </c>
      <c r="AP6" s="10">
        <v>1</v>
      </c>
      <c r="AZ6" s="37"/>
      <c r="BA6" s="39"/>
      <c r="BB6" s="42"/>
      <c r="BC6" s="37"/>
      <c r="BD6" s="37"/>
      <c r="BE6" s="37"/>
      <c r="BF6" s="37"/>
      <c r="BG6" s="37"/>
      <c r="BH6" s="37"/>
      <c r="BP6" s="9">
        <v>0</v>
      </c>
      <c r="BQ6" s="1">
        <v>0.5</v>
      </c>
      <c r="BS6" s="10">
        <v>0.5</v>
      </c>
      <c r="BT6" s="10">
        <v>0</v>
      </c>
      <c r="BV6" s="9">
        <v>0</v>
      </c>
      <c r="BW6" s="1">
        <v>0.3</v>
      </c>
      <c r="BY6" s="10">
        <v>1</v>
      </c>
      <c r="BZ6" s="10">
        <v>0</v>
      </c>
    </row>
    <row r="7" spans="4:78" ht="15">
      <c r="D7" s="9">
        <v>5.2</v>
      </c>
      <c r="E7" s="10">
        <v>0.1</v>
      </c>
      <c r="N7" s="9"/>
      <c r="O7" s="10"/>
      <c r="Q7" s="9">
        <v>5.1</v>
      </c>
      <c r="R7" s="10">
        <v>0.3</v>
      </c>
      <c r="AC7" s="9">
        <v>5.2</v>
      </c>
      <c r="AD7" s="10">
        <v>0.1</v>
      </c>
      <c r="AO7" s="9">
        <v>5.3</v>
      </c>
      <c r="AP7" s="10">
        <v>0.3</v>
      </c>
      <c r="AZ7" s="37"/>
      <c r="BA7" s="39"/>
      <c r="BB7" s="42"/>
      <c r="BC7" s="37"/>
      <c r="BD7" s="37"/>
      <c r="BE7" s="37"/>
      <c r="BF7" s="37"/>
      <c r="BG7" s="37"/>
      <c r="BH7" s="37"/>
      <c r="BP7" s="9">
        <v>0.5</v>
      </c>
      <c r="BQ7" s="10">
        <v>1</v>
      </c>
      <c r="BS7" s="10">
        <v>1.75</v>
      </c>
      <c r="BT7" s="10">
        <v>1</v>
      </c>
      <c r="BV7" s="9">
        <v>0.7</v>
      </c>
      <c r="BW7" s="10">
        <v>1</v>
      </c>
      <c r="BY7" s="10">
        <v>2.25</v>
      </c>
      <c r="BZ7" s="10">
        <v>1</v>
      </c>
    </row>
    <row r="8" spans="4:78" ht="15">
      <c r="D8" s="9">
        <v>10</v>
      </c>
      <c r="E8" s="10">
        <v>0.1</v>
      </c>
      <c r="H8" s="9"/>
      <c r="I8" s="1"/>
      <c r="Q8" s="9">
        <v>10</v>
      </c>
      <c r="R8" s="10">
        <v>0.3</v>
      </c>
      <c r="AC8" s="9">
        <v>10</v>
      </c>
      <c r="AD8" s="10">
        <v>0.1</v>
      </c>
      <c r="AO8" s="9">
        <v>10</v>
      </c>
      <c r="AP8" s="10">
        <v>0.3</v>
      </c>
      <c r="AZ8" s="37"/>
      <c r="BA8" s="39"/>
      <c r="BB8" s="42"/>
      <c r="BC8" s="37"/>
      <c r="BD8" s="37"/>
      <c r="BE8" s="37"/>
      <c r="BF8" s="37"/>
      <c r="BG8" s="37"/>
      <c r="BH8" s="37"/>
      <c r="BP8" s="9">
        <v>1.3</v>
      </c>
      <c r="BQ8" s="10">
        <v>1</v>
      </c>
      <c r="BS8" s="10">
        <v>3</v>
      </c>
      <c r="BT8" s="10">
        <v>1</v>
      </c>
      <c r="BV8" s="9">
        <v>1.5</v>
      </c>
      <c r="BW8" s="10">
        <v>1</v>
      </c>
      <c r="BY8" s="10">
        <v>3.5</v>
      </c>
      <c r="BZ8" s="10">
        <v>1</v>
      </c>
    </row>
    <row r="9" spans="4:78" ht="15">
      <c r="D9" s="9"/>
      <c r="E9" s="10"/>
      <c r="H9" s="9"/>
      <c r="I9" s="10"/>
      <c r="Q9" s="9"/>
      <c r="R9" s="1"/>
      <c r="AC9" s="9"/>
      <c r="AD9" s="10"/>
      <c r="AZ9" s="37"/>
      <c r="BA9" s="37"/>
      <c r="BB9" s="37"/>
      <c r="BC9" s="37"/>
      <c r="BD9" s="37"/>
      <c r="BE9" s="37"/>
      <c r="BF9" s="37"/>
      <c r="BG9" s="37"/>
      <c r="BH9" s="37"/>
      <c r="BP9" s="9">
        <v>1.5</v>
      </c>
      <c r="BQ9" s="10">
        <v>0.6</v>
      </c>
      <c r="BS9" s="10">
        <v>5</v>
      </c>
      <c r="BT9" s="10">
        <v>0.25</v>
      </c>
      <c r="BV9" s="9">
        <v>2.25</v>
      </c>
      <c r="BW9" s="10">
        <v>0.1</v>
      </c>
      <c r="BY9" s="10">
        <v>5</v>
      </c>
      <c r="BZ9" s="10">
        <v>0.5</v>
      </c>
    </row>
    <row r="10" spans="4:78" ht="15">
      <c r="D10" s="9"/>
      <c r="E10" s="1"/>
      <c r="H10" s="9"/>
      <c r="I10" s="10"/>
      <c r="Q10" t="str">
        <f>Q1</f>
        <v>RBT 12 - 23 cm</v>
      </c>
      <c r="R10" s="10"/>
      <c r="AC10" s="9"/>
      <c r="AD10" s="10"/>
      <c r="AO10" t="str">
        <f>AO1</f>
        <v>RBT 15 - 40 cm</v>
      </c>
      <c r="AZ10" s="37"/>
      <c r="BA10" s="37"/>
      <c r="BB10" s="37"/>
      <c r="BC10" s="37"/>
      <c r="BD10" s="37"/>
      <c r="BE10" s="37"/>
      <c r="BF10" s="37"/>
      <c r="BG10" s="37"/>
      <c r="BH10" s="37"/>
      <c r="BP10" s="9">
        <v>1.9</v>
      </c>
      <c r="BQ10" s="10">
        <v>0.1</v>
      </c>
      <c r="BS10" s="10">
        <v>8</v>
      </c>
      <c r="BT10" s="10">
        <v>0.25</v>
      </c>
      <c r="BV10" s="9">
        <v>3.8</v>
      </c>
      <c r="BW10" s="10">
        <v>0</v>
      </c>
      <c r="BY10" s="10">
        <v>8</v>
      </c>
      <c r="BZ10" s="10">
        <v>0.5</v>
      </c>
    </row>
    <row r="11" spans="4:69" ht="15">
      <c r="D11" s="9"/>
      <c r="E11" s="10"/>
      <c r="H11" s="9"/>
      <c r="I11" s="10"/>
      <c r="Q11" s="6" t="s">
        <v>27</v>
      </c>
      <c r="R11" s="7" t="s">
        <v>25</v>
      </c>
      <c r="AC11" s="9"/>
      <c r="AD11" s="10"/>
      <c r="AO11" s="6" t="s">
        <v>27</v>
      </c>
      <c r="AP11" s="7" t="s">
        <v>25</v>
      </c>
      <c r="AZ11" s="37"/>
      <c r="BA11" s="37"/>
      <c r="BB11" s="37"/>
      <c r="BC11" s="37"/>
      <c r="BD11" s="37"/>
      <c r="BE11" s="37"/>
      <c r="BF11" s="37"/>
      <c r="BG11" s="37"/>
      <c r="BH11" s="37"/>
      <c r="BP11" s="9">
        <v>3</v>
      </c>
      <c r="BQ11" s="10">
        <v>0</v>
      </c>
    </row>
    <row r="12" spans="4:78" ht="15">
      <c r="D12" s="9"/>
      <c r="E12" s="10"/>
      <c r="H12" s="9"/>
      <c r="I12" s="10"/>
      <c r="Q12" s="9">
        <v>0</v>
      </c>
      <c r="R12" s="10">
        <v>0</v>
      </c>
      <c r="AC12" s="9"/>
      <c r="AD12" s="10"/>
      <c r="AO12" s="9">
        <v>0</v>
      </c>
      <c r="AP12" s="10">
        <v>0</v>
      </c>
      <c r="BP12" s="9"/>
      <c r="BQ12" s="10"/>
      <c r="BS12" s="10"/>
      <c r="BT12" s="10"/>
      <c r="BV12" s="9"/>
      <c r="BW12" s="10"/>
      <c r="BY12" s="10"/>
      <c r="BZ12" s="10"/>
    </row>
    <row r="13" spans="4:42" ht="15">
      <c r="D13" s="9"/>
      <c r="E13" s="10"/>
      <c r="H13" s="9"/>
      <c r="I13" s="10"/>
      <c r="Q13" s="9">
        <v>0.6</v>
      </c>
      <c r="R13" s="10">
        <v>0</v>
      </c>
      <c r="AO13" s="9">
        <v>0.8</v>
      </c>
      <c r="AP13" s="10">
        <v>0</v>
      </c>
    </row>
    <row r="14" spans="4:42" ht="15">
      <c r="D14" s="9"/>
      <c r="E14" s="10"/>
      <c r="Q14" s="9">
        <v>2</v>
      </c>
      <c r="R14" s="10">
        <v>1</v>
      </c>
      <c r="AO14" s="9">
        <v>2.2</v>
      </c>
      <c r="AP14" s="10">
        <v>1</v>
      </c>
    </row>
    <row r="15" spans="17:42" ht="15">
      <c r="Q15" s="9">
        <v>3.1</v>
      </c>
      <c r="R15" s="10">
        <v>1</v>
      </c>
      <c r="AO15" s="9">
        <v>3.4</v>
      </c>
      <c r="AP15" s="10">
        <v>1</v>
      </c>
    </row>
    <row r="16" spans="17:42" ht="15">
      <c r="Q16" s="9">
        <v>5.7</v>
      </c>
      <c r="R16" s="35" t="s">
        <v>52</v>
      </c>
      <c r="AO16" s="9">
        <v>6</v>
      </c>
      <c r="AP16" s="35" t="s">
        <v>52</v>
      </c>
    </row>
    <row r="17" spans="17:75" ht="15">
      <c r="Q17" s="9">
        <v>10</v>
      </c>
      <c r="R17" s="35" t="s">
        <v>52</v>
      </c>
      <c r="AO17" s="9">
        <v>10</v>
      </c>
      <c r="AP17" s="35" t="s">
        <v>52</v>
      </c>
      <c r="BW17" s="14"/>
    </row>
    <row r="18" spans="17:76" ht="17.25">
      <c r="Q18" s="36" t="s">
        <v>53</v>
      </c>
      <c r="AO18" s="36" t="s">
        <v>53</v>
      </c>
      <c r="BP18" s="11" t="s">
        <v>9</v>
      </c>
      <c r="BQ18" s="11"/>
      <c r="BR18" s="11"/>
      <c r="BS18" s="12"/>
      <c r="BU18" s="13" t="s">
        <v>9</v>
      </c>
      <c r="BV18" s="13"/>
      <c r="BW18" s="13"/>
      <c r="BX18" s="13"/>
    </row>
    <row r="19" spans="4:76" ht="76.5" customHeight="1">
      <c r="D19" s="49" t="s">
        <v>56</v>
      </c>
      <c r="E19" s="49"/>
      <c r="F19" s="49"/>
      <c r="G19" s="49"/>
      <c r="H19" s="49"/>
      <c r="I19" s="49"/>
      <c r="J19" s="49"/>
      <c r="K19" s="49"/>
      <c r="L19" s="49"/>
      <c r="M19" s="49"/>
      <c r="N19" s="49"/>
      <c r="O19" s="52" t="s">
        <v>57</v>
      </c>
      <c r="P19" s="53"/>
      <c r="Q19" s="53"/>
      <c r="R19" s="53"/>
      <c r="S19" s="53"/>
      <c r="T19" s="53"/>
      <c r="U19" s="53"/>
      <c r="V19" s="53"/>
      <c r="W19" s="53"/>
      <c r="X19" s="53"/>
      <c r="Y19" s="53"/>
      <c r="Z19" s="53"/>
      <c r="AA19" s="49" t="s">
        <v>56</v>
      </c>
      <c r="AB19" s="49"/>
      <c r="AC19" s="49"/>
      <c r="AD19" s="49"/>
      <c r="AE19" s="49"/>
      <c r="AF19" s="49"/>
      <c r="AG19" s="49"/>
      <c r="AH19" s="49"/>
      <c r="AI19" s="49"/>
      <c r="AJ19" s="49"/>
      <c r="AK19" s="49"/>
      <c r="AL19" s="49"/>
      <c r="AM19" s="54" t="s">
        <v>57</v>
      </c>
      <c r="AN19" s="54"/>
      <c r="AO19" s="54"/>
      <c r="AP19" s="54"/>
      <c r="AQ19" s="54"/>
      <c r="AR19" s="54"/>
      <c r="AS19" s="54"/>
      <c r="AT19" s="54"/>
      <c r="AU19" s="54"/>
      <c r="AV19" s="54"/>
      <c r="AW19" s="54"/>
      <c r="AX19" s="54"/>
      <c r="AY19" s="50" t="s">
        <v>55</v>
      </c>
      <c r="AZ19" s="50"/>
      <c r="BA19" s="50"/>
      <c r="BB19" s="50"/>
      <c r="BC19" s="50"/>
      <c r="BD19" s="50"/>
      <c r="BE19" s="50"/>
      <c r="BF19" s="50"/>
      <c r="BG19" s="50"/>
      <c r="BH19" s="50"/>
      <c r="BI19" s="50"/>
      <c r="BJ19" s="50"/>
      <c r="BK19" s="50"/>
      <c r="BP19" s="14" t="s">
        <v>10</v>
      </c>
      <c r="BQ19" s="14" t="s">
        <v>22</v>
      </c>
      <c r="BR19" s="14" t="s">
        <v>20</v>
      </c>
      <c r="BS19" s="14" t="s">
        <v>21</v>
      </c>
      <c r="BU19" s="14" t="s">
        <v>7</v>
      </c>
      <c r="BV19" s="14" t="s">
        <v>20</v>
      </c>
      <c r="BW19" s="14" t="s">
        <v>22</v>
      </c>
      <c r="BX19" s="14" t="s">
        <v>21</v>
      </c>
    </row>
    <row r="20" spans="68:76" ht="15">
      <c r="BP20">
        <v>0</v>
      </c>
      <c r="BQ20">
        <v>0.12</v>
      </c>
      <c r="BR20">
        <v>0.12</v>
      </c>
      <c r="BS20">
        <v>0.05</v>
      </c>
      <c r="BU20">
        <v>0.1</v>
      </c>
      <c r="BX20" s="15" t="s">
        <v>11</v>
      </c>
    </row>
    <row r="21" spans="68:76" ht="15">
      <c r="BP21">
        <v>0.25</v>
      </c>
      <c r="BQ21">
        <v>0.89</v>
      </c>
      <c r="BR21">
        <v>0.89</v>
      </c>
      <c r="BS21">
        <v>0.89</v>
      </c>
      <c r="BU21">
        <v>0.3</v>
      </c>
      <c r="BX21" s="15" t="s">
        <v>12</v>
      </c>
    </row>
    <row r="22" spans="68:76" ht="15">
      <c r="BP22">
        <v>0.35</v>
      </c>
      <c r="BQ22">
        <v>1</v>
      </c>
      <c r="BR22">
        <v>1</v>
      </c>
      <c r="BS22">
        <v>1</v>
      </c>
      <c r="BU22">
        <v>0.5</v>
      </c>
      <c r="BX22" s="15" t="s">
        <v>13</v>
      </c>
    </row>
    <row r="23" spans="68:76" ht="15">
      <c r="BP23">
        <v>0.45</v>
      </c>
      <c r="BR23" s="16">
        <v>1</v>
      </c>
      <c r="BS23">
        <v>1</v>
      </c>
      <c r="BU23">
        <v>0.67</v>
      </c>
      <c r="BV23" s="15" t="s">
        <v>12</v>
      </c>
      <c r="BW23">
        <v>0.12</v>
      </c>
      <c r="BX23" s="16">
        <v>0</v>
      </c>
    </row>
    <row r="24" spans="68:93" ht="15">
      <c r="BP24">
        <v>0.65</v>
      </c>
      <c r="BQ24">
        <v>1</v>
      </c>
      <c r="BR24" s="16">
        <v>1</v>
      </c>
      <c r="BS24">
        <v>1</v>
      </c>
      <c r="BU24">
        <v>0.7</v>
      </c>
      <c r="BW24" s="16">
        <v>0</v>
      </c>
      <c r="BX24" s="17">
        <v>0.17</v>
      </c>
      <c r="CA24" t="s">
        <v>38</v>
      </c>
      <c r="CB24" t="s">
        <v>38</v>
      </c>
      <c r="CC24" s="32" t="s">
        <v>54</v>
      </c>
      <c r="CI24" s="27" t="s">
        <v>48</v>
      </c>
      <c r="CO24" s="32" t="s">
        <v>47</v>
      </c>
    </row>
    <row r="25" spans="68:97" ht="15">
      <c r="BP25">
        <v>0.75</v>
      </c>
      <c r="BQ25">
        <v>1</v>
      </c>
      <c r="BR25" s="16">
        <v>1</v>
      </c>
      <c r="BS25" s="16">
        <f>(BS28-BS24)/(BP28-BP24)*(BP25-BP24)+BS24</f>
        <v>0.8666666666666667</v>
      </c>
      <c r="BU25">
        <v>0.9</v>
      </c>
      <c r="BW25" s="16">
        <v>0.1</v>
      </c>
      <c r="BX25" s="17">
        <v>0.22</v>
      </c>
      <c r="CA25" t="s">
        <v>39</v>
      </c>
      <c r="CB25" t="s">
        <v>40</v>
      </c>
      <c r="CC25" t="s">
        <v>45</v>
      </c>
      <c r="CD25" t="s">
        <v>49</v>
      </c>
      <c r="CE25" t="s">
        <v>46</v>
      </c>
      <c r="CF25" t="s">
        <v>44</v>
      </c>
      <c r="CI25" t="s">
        <v>41</v>
      </c>
      <c r="CM25">
        <v>0.32448132780082983</v>
      </c>
      <c r="CO25" t="s">
        <v>41</v>
      </c>
      <c r="CS25">
        <v>0.2513692946058091</v>
      </c>
    </row>
    <row r="26" spans="68:97" ht="15">
      <c r="BP26">
        <v>0.85</v>
      </c>
      <c r="BQ26">
        <v>1</v>
      </c>
      <c r="BR26" s="16">
        <v>1</v>
      </c>
      <c r="BS26" s="16">
        <f>(BS28-BS24)/(BP28-BP24)*(BP26-BP24)+BS24</f>
        <v>0.7333333333333334</v>
      </c>
      <c r="BU26">
        <v>1.1</v>
      </c>
      <c r="BW26" s="17">
        <v>0.38</v>
      </c>
      <c r="BX26" s="17">
        <v>0.53</v>
      </c>
      <c r="CA26">
        <v>0</v>
      </c>
      <c r="CB26">
        <v>0</v>
      </c>
      <c r="CC26">
        <v>0</v>
      </c>
      <c r="CD26">
        <v>0.08333333333333333</v>
      </c>
      <c r="CE26">
        <v>0.015873015873015872</v>
      </c>
      <c r="CF26">
        <v>0</v>
      </c>
      <c r="CI26" t="s">
        <v>42</v>
      </c>
      <c r="CJ26" t="s">
        <v>39</v>
      </c>
      <c r="CK26" t="s">
        <v>33</v>
      </c>
      <c r="CL26" t="s">
        <v>34</v>
      </c>
      <c r="CM26" t="s">
        <v>35</v>
      </c>
      <c r="CO26" t="s">
        <v>42</v>
      </c>
      <c r="CP26" t="s">
        <v>39</v>
      </c>
      <c r="CQ26" t="s">
        <v>33</v>
      </c>
      <c r="CR26" t="s">
        <v>34</v>
      </c>
      <c r="CS26" t="s">
        <v>35</v>
      </c>
    </row>
    <row r="27" spans="68:97" ht="15">
      <c r="BP27">
        <v>1.1</v>
      </c>
      <c r="BR27">
        <v>1</v>
      </c>
      <c r="BS27" s="16">
        <f>(BS28-BS24)/(BP28-BP24)*(BP27-BP24)+BS24</f>
        <v>0.3999999999999998</v>
      </c>
      <c r="BU27">
        <v>1.2</v>
      </c>
      <c r="BV27" s="17">
        <v>0</v>
      </c>
      <c r="BW27" s="17"/>
      <c r="BX27" s="16">
        <f>(BX28-BX26)/(BU28-BU26)*(BU27-BU26)+BX26</f>
        <v>0.6499999999999999</v>
      </c>
      <c r="CA27">
        <v>0.1</v>
      </c>
      <c r="CB27">
        <v>3.048</v>
      </c>
      <c r="CC27">
        <v>0.015873015873015872</v>
      </c>
      <c r="CD27">
        <v>0</v>
      </c>
      <c r="CE27">
        <v>0.015873015873015872</v>
      </c>
      <c r="CF27">
        <v>0</v>
      </c>
      <c r="CI27">
        <v>0</v>
      </c>
      <c r="CJ27">
        <v>0</v>
      </c>
      <c r="CK27">
        <v>0</v>
      </c>
      <c r="CL27">
        <v>0</v>
      </c>
      <c r="CM27">
        <v>0</v>
      </c>
      <c r="CO27">
        <v>0</v>
      </c>
      <c r="CP27">
        <v>0</v>
      </c>
      <c r="CQ27">
        <v>0</v>
      </c>
      <c r="CR27">
        <v>0</v>
      </c>
      <c r="CS27">
        <v>0</v>
      </c>
    </row>
    <row r="28" spans="68:97" ht="15">
      <c r="BP28">
        <v>1.25</v>
      </c>
      <c r="BR28" s="16">
        <f>(BR30-BR27)/(BP30-BP27)*(BP28-BP27)+BR27</f>
        <v>0.8414285714285715</v>
      </c>
      <c r="BS28">
        <v>0.2</v>
      </c>
      <c r="BU28">
        <v>1.3</v>
      </c>
      <c r="BV28" s="17">
        <v>0.19</v>
      </c>
      <c r="BW28" s="17">
        <v>0.6</v>
      </c>
      <c r="BX28" s="17">
        <v>0.77</v>
      </c>
      <c r="CA28">
        <v>0.3</v>
      </c>
      <c r="CB28">
        <v>9.144</v>
      </c>
      <c r="CC28">
        <v>0.1111111111111111</v>
      </c>
      <c r="CD28">
        <v>0</v>
      </c>
      <c r="CE28">
        <v>0.1111111111111111</v>
      </c>
      <c r="CF28">
        <v>0</v>
      </c>
      <c r="CI28">
        <v>10</v>
      </c>
      <c r="CJ28">
        <v>0.32808398950131235</v>
      </c>
      <c r="CK28">
        <v>0</v>
      </c>
      <c r="CL28">
        <v>0</v>
      </c>
      <c r="CM28">
        <v>0</v>
      </c>
      <c r="CO28">
        <v>5</v>
      </c>
      <c r="CP28">
        <v>0.16404199475065617</v>
      </c>
      <c r="CQ28">
        <v>0</v>
      </c>
      <c r="CR28">
        <v>0</v>
      </c>
      <c r="CS28">
        <v>0</v>
      </c>
    </row>
    <row r="29" spans="68:97" ht="15">
      <c r="BP29">
        <v>1.58</v>
      </c>
      <c r="BQ29">
        <v>0.21</v>
      </c>
      <c r="BR29" s="16">
        <f>(BR30-BR27)/(BP30-BP27)*(BP29-BP27)+BR27</f>
        <v>0.49257142857142855</v>
      </c>
      <c r="BS29" s="16">
        <v>0.2</v>
      </c>
      <c r="BU29">
        <v>1.5</v>
      </c>
      <c r="BV29" s="17">
        <v>0.47</v>
      </c>
      <c r="BW29" s="17">
        <v>0.76</v>
      </c>
      <c r="BX29" s="17">
        <v>1</v>
      </c>
      <c r="CA29">
        <v>0.5</v>
      </c>
      <c r="CB29">
        <v>15.24</v>
      </c>
      <c r="CC29">
        <v>0.30158730158730157</v>
      </c>
      <c r="CD29">
        <v>0.08333333333333333</v>
      </c>
      <c r="CE29">
        <v>0.30158730158730157</v>
      </c>
      <c r="CF29">
        <v>0.06666666666666667</v>
      </c>
      <c r="CI29">
        <v>30</v>
      </c>
      <c r="CJ29">
        <v>0.984251968503937</v>
      </c>
      <c r="CK29">
        <v>0.24</v>
      </c>
      <c r="CL29">
        <v>0.03385892116182573</v>
      </c>
      <c r="CM29">
        <v>0.10434782608695653</v>
      </c>
      <c r="CO29">
        <v>15</v>
      </c>
      <c r="CP29">
        <v>0.4921259842519685</v>
      </c>
      <c r="CQ29">
        <v>0.64</v>
      </c>
      <c r="CR29">
        <v>0.06904564315352697</v>
      </c>
      <c r="CS29">
        <v>0.2746781115879829</v>
      </c>
    </row>
    <row r="30" spans="68:97" ht="15">
      <c r="BP30">
        <v>1.8</v>
      </c>
      <c r="BR30">
        <v>0.26</v>
      </c>
      <c r="BS30" s="16">
        <v>0.2</v>
      </c>
      <c r="BU30">
        <v>1.7</v>
      </c>
      <c r="BV30" s="17">
        <v>0.67</v>
      </c>
      <c r="BW30" s="17"/>
      <c r="BX30" s="17">
        <v>1</v>
      </c>
      <c r="CA30">
        <v>0.7</v>
      </c>
      <c r="CB30">
        <v>21.336</v>
      </c>
      <c r="CC30">
        <v>0.6031746031746031</v>
      </c>
      <c r="CD30">
        <v>0</v>
      </c>
      <c r="CE30">
        <v>0.6031746031746031</v>
      </c>
      <c r="CF30">
        <v>0</v>
      </c>
      <c r="CI30">
        <v>50</v>
      </c>
      <c r="CJ30">
        <v>1.6404199475065617</v>
      </c>
      <c r="CK30">
        <v>1.36</v>
      </c>
      <c r="CL30">
        <v>0.19186721991701247</v>
      </c>
      <c r="CM30">
        <v>0.5913043478260871</v>
      </c>
      <c r="CO30">
        <v>25</v>
      </c>
      <c r="CP30">
        <v>0.8202099737532809</v>
      </c>
      <c r="CQ30">
        <v>1.16</v>
      </c>
      <c r="CR30">
        <v>0.12514522821576762</v>
      </c>
      <c r="CS30">
        <v>0.4978540772532189</v>
      </c>
    </row>
    <row r="31" spans="68:97" ht="15">
      <c r="BP31">
        <v>1.85</v>
      </c>
      <c r="BQ31">
        <v>0.21</v>
      </c>
      <c r="BR31" s="16">
        <v>0.26</v>
      </c>
      <c r="BS31" s="16">
        <v>0.2</v>
      </c>
      <c r="BU31">
        <v>1.9</v>
      </c>
      <c r="BV31" s="17">
        <v>0.82</v>
      </c>
      <c r="BW31" s="17">
        <v>1</v>
      </c>
      <c r="BX31" s="17">
        <v>1</v>
      </c>
      <c r="CA31">
        <v>0.9</v>
      </c>
      <c r="CB31">
        <v>27.432000000000002</v>
      </c>
      <c r="CC31">
        <v>0.7142857142857143</v>
      </c>
      <c r="CD31">
        <v>0.25</v>
      </c>
      <c r="CE31">
        <v>0.746031746031746</v>
      </c>
      <c r="CF31">
        <v>0.06666666666666667</v>
      </c>
      <c r="CI31">
        <v>70</v>
      </c>
      <c r="CJ31">
        <v>2.2965879265091864</v>
      </c>
      <c r="CK31">
        <v>2.3</v>
      </c>
      <c r="CL31">
        <v>0.32448132780082983</v>
      </c>
      <c r="CM31">
        <v>1</v>
      </c>
      <c r="CO31">
        <v>35</v>
      </c>
      <c r="CP31">
        <v>1.1482939632545932</v>
      </c>
      <c r="CQ31">
        <v>2.33</v>
      </c>
      <c r="CR31">
        <v>0.2513692946058091</v>
      </c>
      <c r="CS31">
        <v>1</v>
      </c>
    </row>
    <row r="32" spans="68:97" ht="15">
      <c r="BP32">
        <v>2.15</v>
      </c>
      <c r="BR32" s="16">
        <v>0.26</v>
      </c>
      <c r="BS32">
        <v>0.2</v>
      </c>
      <c r="BU32">
        <v>2.1</v>
      </c>
      <c r="BV32" s="16">
        <v>1</v>
      </c>
      <c r="BW32" s="17">
        <v>1</v>
      </c>
      <c r="BX32" s="17">
        <v>1</v>
      </c>
      <c r="CA32">
        <v>1.1</v>
      </c>
      <c r="CB32">
        <v>33.528</v>
      </c>
      <c r="CC32">
        <v>1</v>
      </c>
      <c r="CD32">
        <v>0.08333333333333333</v>
      </c>
      <c r="CE32">
        <v>1</v>
      </c>
      <c r="CF32">
        <v>0.26666666666666666</v>
      </c>
      <c r="CI32">
        <v>90</v>
      </c>
      <c r="CJ32">
        <v>2.952755905511811</v>
      </c>
      <c r="CK32">
        <v>2.06</v>
      </c>
      <c r="CL32">
        <v>0.2906224066390041</v>
      </c>
      <c r="CM32">
        <v>0.8956521739130435</v>
      </c>
      <c r="CO32">
        <v>45</v>
      </c>
      <c r="CP32">
        <v>1.4763779527559056</v>
      </c>
      <c r="CQ32">
        <v>1.48</v>
      </c>
      <c r="CR32">
        <v>0.1596680497925311</v>
      </c>
      <c r="CS32">
        <v>0.6351931330472104</v>
      </c>
    </row>
    <row r="33" spans="68:97" ht="15">
      <c r="BP33">
        <v>2.95</v>
      </c>
      <c r="BQ33">
        <v>0.21</v>
      </c>
      <c r="BR33">
        <v>0.26</v>
      </c>
      <c r="BS33" s="16">
        <f>(BS34-BS32)/(BP34-BP32)*(BP33-BP32)+BS32</f>
        <v>0.022222222222222143</v>
      </c>
      <c r="BU33">
        <v>2.3</v>
      </c>
      <c r="BV33" s="17">
        <v>1</v>
      </c>
      <c r="BW33" s="17">
        <v>1</v>
      </c>
      <c r="BX33" s="17">
        <v>0.9</v>
      </c>
      <c r="CA33">
        <v>1.3</v>
      </c>
      <c r="CB33">
        <v>39.623999999999995</v>
      </c>
      <c r="CC33">
        <v>0.7777777777777778</v>
      </c>
      <c r="CD33">
        <v>0.25</v>
      </c>
      <c r="CE33">
        <v>0.7936507936507936</v>
      </c>
      <c r="CF33">
        <v>0.13333333333333333</v>
      </c>
      <c r="CI33">
        <v>110</v>
      </c>
      <c r="CJ33">
        <v>3.608923884514436</v>
      </c>
      <c r="CK33">
        <v>0.35</v>
      </c>
      <c r="CL33">
        <v>0.04937759336099585</v>
      </c>
      <c r="CM33">
        <v>0.15217391304347827</v>
      </c>
      <c r="CO33">
        <v>55</v>
      </c>
      <c r="CP33">
        <v>1.804461942257218</v>
      </c>
      <c r="CQ33">
        <v>1.59</v>
      </c>
      <c r="CR33">
        <v>0.17153526970954355</v>
      </c>
      <c r="CS33">
        <v>0.6824034334763949</v>
      </c>
    </row>
    <row r="34" spans="68:97" ht="15">
      <c r="BP34">
        <v>3.05</v>
      </c>
      <c r="BQ34">
        <v>0</v>
      </c>
      <c r="BR34">
        <v>0</v>
      </c>
      <c r="BS34">
        <v>0</v>
      </c>
      <c r="BU34">
        <v>2.5</v>
      </c>
      <c r="BV34" s="17">
        <v>1</v>
      </c>
      <c r="BW34" s="17">
        <v>1</v>
      </c>
      <c r="BX34" s="17">
        <v>0.81</v>
      </c>
      <c r="CA34">
        <v>1.5</v>
      </c>
      <c r="CB34">
        <v>45.72</v>
      </c>
      <c r="CC34">
        <v>0.7301587301587301</v>
      </c>
      <c r="CD34">
        <v>0.25</v>
      </c>
      <c r="CE34">
        <v>0.746031746031746</v>
      </c>
      <c r="CF34">
        <v>0.26666666666666666</v>
      </c>
      <c r="CI34">
        <v>130</v>
      </c>
      <c r="CJ34">
        <v>4.2650918635170605</v>
      </c>
      <c r="CK34">
        <v>0.28</v>
      </c>
      <c r="CL34">
        <v>0.039502074688796684</v>
      </c>
      <c r="CM34">
        <v>0.12173913043478264</v>
      </c>
      <c r="CO34">
        <v>65</v>
      </c>
      <c r="CP34">
        <v>2.1325459317585302</v>
      </c>
      <c r="CQ34">
        <v>0.94</v>
      </c>
      <c r="CR34">
        <v>0.10141078838174272</v>
      </c>
      <c r="CS34">
        <v>0.4034334763948498</v>
      </c>
    </row>
    <row r="35" spans="73:97" ht="15">
      <c r="BU35">
        <v>2.7</v>
      </c>
      <c r="BV35" s="16">
        <v>1</v>
      </c>
      <c r="BW35" s="17">
        <v>1</v>
      </c>
      <c r="BX35" s="17">
        <v>0.71</v>
      </c>
      <c r="CA35">
        <v>1.7</v>
      </c>
      <c r="CB35">
        <v>51.816</v>
      </c>
      <c r="CC35">
        <v>0.5396825396825397</v>
      </c>
      <c r="CD35">
        <v>0.16666666666666666</v>
      </c>
      <c r="CE35">
        <v>0.5396825396825397</v>
      </c>
      <c r="CF35">
        <v>0.2</v>
      </c>
      <c r="CI35">
        <v>150</v>
      </c>
      <c r="CJ35">
        <v>4.921259842519685</v>
      </c>
      <c r="CK35">
        <v>0.29</v>
      </c>
      <c r="CL35">
        <v>0.040912863070539415</v>
      </c>
      <c r="CM35">
        <v>0.12608695652173912</v>
      </c>
      <c r="CO35">
        <v>75</v>
      </c>
      <c r="CP35">
        <v>2.4606299212598426</v>
      </c>
      <c r="CQ35">
        <v>0.63</v>
      </c>
      <c r="CR35">
        <v>0.0679668049792531</v>
      </c>
      <c r="CS35">
        <v>0.2703862660944206</v>
      </c>
    </row>
    <row r="36" spans="73:97" ht="15">
      <c r="BU36">
        <v>2.9</v>
      </c>
      <c r="BV36" s="16">
        <v>1</v>
      </c>
      <c r="BW36" s="17"/>
      <c r="BX36" s="17">
        <v>0.61</v>
      </c>
      <c r="CA36">
        <v>1.9</v>
      </c>
      <c r="CB36">
        <v>57.912</v>
      </c>
      <c r="CC36">
        <v>0.6031746031746031</v>
      </c>
      <c r="CD36">
        <v>0.75</v>
      </c>
      <c r="CE36">
        <v>0.6349206349206349</v>
      </c>
      <c r="CF36">
        <v>0.6666666666666666</v>
      </c>
      <c r="CI36">
        <v>170</v>
      </c>
      <c r="CJ36">
        <v>5.57742782152231</v>
      </c>
      <c r="CK36">
        <v>0.11</v>
      </c>
      <c r="CL36">
        <v>0.015518672199170124</v>
      </c>
      <c r="CM36">
        <v>0.04782608695652174</v>
      </c>
      <c r="CO36">
        <v>85</v>
      </c>
      <c r="CP36">
        <v>2.788713910761155</v>
      </c>
      <c r="CQ36">
        <v>0.21</v>
      </c>
      <c r="CR36">
        <v>0.022655601659751036</v>
      </c>
      <c r="CS36">
        <v>0.09012875536480687</v>
      </c>
    </row>
    <row r="37" spans="68:97" ht="15">
      <c r="BP37" s="51" t="s">
        <v>14</v>
      </c>
      <c r="BQ37" s="51"/>
      <c r="BS37" s="11" t="s">
        <v>14</v>
      </c>
      <c r="BU37">
        <v>3.1</v>
      </c>
      <c r="BV37" s="16">
        <v>1</v>
      </c>
      <c r="BW37" s="17">
        <v>0.84</v>
      </c>
      <c r="BX37" s="17">
        <v>0.51</v>
      </c>
      <c r="CA37">
        <v>2.1</v>
      </c>
      <c r="CB37">
        <v>64.00800000000001</v>
      </c>
      <c r="CC37">
        <v>0.20634920634920634</v>
      </c>
      <c r="CD37">
        <v>0.3333333333333333</v>
      </c>
      <c r="CE37">
        <v>0.2222222222222222</v>
      </c>
      <c r="CF37">
        <v>0.4666666666666667</v>
      </c>
      <c r="CI37">
        <v>190</v>
      </c>
      <c r="CJ37">
        <v>6.233595800524935</v>
      </c>
      <c r="CK37">
        <v>0.15</v>
      </c>
      <c r="CL37">
        <v>0.021161825726141077</v>
      </c>
      <c r="CM37">
        <v>0.06521739130434782</v>
      </c>
      <c r="CO37">
        <v>95</v>
      </c>
      <c r="CP37">
        <v>3.1167979002624673</v>
      </c>
      <c r="CQ37">
        <v>0.21</v>
      </c>
      <c r="CR37">
        <v>0.022655601659751036</v>
      </c>
      <c r="CS37">
        <v>0.09012875536480687</v>
      </c>
    </row>
    <row r="38" spans="68:97" ht="39">
      <c r="BP38" s="14" t="s">
        <v>10</v>
      </c>
      <c r="BQ38" s="18" t="s">
        <v>23</v>
      </c>
      <c r="BS38" s="14" t="s">
        <v>7</v>
      </c>
      <c r="BT38" s="18" t="s">
        <v>23</v>
      </c>
      <c r="BU38">
        <v>3.3</v>
      </c>
      <c r="BV38" s="16">
        <v>1</v>
      </c>
      <c r="BW38" s="17">
        <v>0.77</v>
      </c>
      <c r="BX38" s="17">
        <v>0.42</v>
      </c>
      <c r="CA38">
        <v>2.3</v>
      </c>
      <c r="CB38">
        <v>70.10400000000001</v>
      </c>
      <c r="CC38">
        <v>0.1746031746031746</v>
      </c>
      <c r="CD38">
        <v>0.5</v>
      </c>
      <c r="CE38">
        <v>0.20634920634920634</v>
      </c>
      <c r="CF38">
        <v>0.4666666666666667</v>
      </c>
      <c r="CI38">
        <v>210</v>
      </c>
      <c r="CJ38">
        <v>6.889763779527559</v>
      </c>
      <c r="CK38">
        <v>0</v>
      </c>
      <c r="CL38">
        <v>0</v>
      </c>
      <c r="CM38">
        <v>0</v>
      </c>
      <c r="CO38">
        <v>105</v>
      </c>
      <c r="CP38">
        <v>3.4448818897637796</v>
      </c>
      <c r="CQ38" t="s">
        <v>36</v>
      </c>
      <c r="CS38">
        <v>0</v>
      </c>
    </row>
    <row r="39" spans="68:97" ht="15">
      <c r="BP39">
        <v>0</v>
      </c>
      <c r="BQ39">
        <v>0.73</v>
      </c>
      <c r="BS39" s="16">
        <v>0.4</v>
      </c>
      <c r="BT39" s="16">
        <v>0</v>
      </c>
      <c r="BU39">
        <v>3.5</v>
      </c>
      <c r="BV39" s="16">
        <v>1</v>
      </c>
      <c r="BW39" s="17">
        <v>0.7</v>
      </c>
      <c r="BX39" s="17">
        <v>0.34</v>
      </c>
      <c r="CA39">
        <v>2.5</v>
      </c>
      <c r="CB39">
        <v>76.2</v>
      </c>
      <c r="CC39">
        <v>0.12698412698412698</v>
      </c>
      <c r="CD39">
        <v>0.75</v>
      </c>
      <c r="CE39">
        <v>0.14285714285714285</v>
      </c>
      <c r="CF39">
        <v>0.8</v>
      </c>
      <c r="CI39">
        <v>230</v>
      </c>
      <c r="CJ39">
        <v>7.545931758530184</v>
      </c>
      <c r="CK39">
        <v>0</v>
      </c>
      <c r="CL39">
        <v>0</v>
      </c>
      <c r="CM39">
        <v>0</v>
      </c>
      <c r="CO39">
        <v>115</v>
      </c>
      <c r="CP39">
        <v>3.772965879265092</v>
      </c>
      <c r="CQ39" t="s">
        <v>43</v>
      </c>
      <c r="CS39">
        <v>0</v>
      </c>
    </row>
    <row r="40" spans="68:97" ht="15">
      <c r="BP40">
        <v>0.05</v>
      </c>
      <c r="BQ40">
        <v>0.81</v>
      </c>
      <c r="BS40" s="16">
        <v>0.5</v>
      </c>
      <c r="BT40" s="16">
        <v>0.24</v>
      </c>
      <c r="BU40">
        <v>3.7</v>
      </c>
      <c r="BV40" s="16">
        <v>1</v>
      </c>
      <c r="BW40" s="17">
        <v>0.62</v>
      </c>
      <c r="BX40" s="17">
        <v>0.28</v>
      </c>
      <c r="CA40">
        <v>2.7</v>
      </c>
      <c r="CB40">
        <v>82.29599999999999</v>
      </c>
      <c r="CC40">
        <v>0.07936507936507936</v>
      </c>
      <c r="CD40">
        <v>1</v>
      </c>
      <c r="CE40">
        <v>0.09523809523809523</v>
      </c>
      <c r="CF40">
        <v>1</v>
      </c>
      <c r="CI40">
        <v>250</v>
      </c>
      <c r="CJ40">
        <v>8.202099737532809</v>
      </c>
      <c r="CK40">
        <v>0</v>
      </c>
      <c r="CL40">
        <v>0</v>
      </c>
      <c r="CM40">
        <v>0</v>
      </c>
      <c r="CO40">
        <v>125</v>
      </c>
      <c r="CP40">
        <v>4.101049868766404</v>
      </c>
      <c r="CS40">
        <v>0</v>
      </c>
    </row>
    <row r="41" spans="68:97" ht="15">
      <c r="BP41">
        <v>0.15</v>
      </c>
      <c r="BQ41">
        <v>1</v>
      </c>
      <c r="BS41" s="16">
        <v>0.7</v>
      </c>
      <c r="BT41" s="16">
        <v>0.56</v>
      </c>
      <c r="BU41">
        <v>3.9</v>
      </c>
      <c r="BV41" s="16">
        <v>1</v>
      </c>
      <c r="BW41" s="17">
        <v>0.55</v>
      </c>
      <c r="BX41" s="17">
        <v>0.23</v>
      </c>
      <c r="CA41">
        <v>2.9</v>
      </c>
      <c r="CB41">
        <v>88.392</v>
      </c>
      <c r="CC41">
        <v>0.15873015873015872</v>
      </c>
      <c r="CD41">
        <v>0.75</v>
      </c>
      <c r="CE41">
        <v>0.1746031746031746</v>
      </c>
      <c r="CF41">
        <v>0.6666666666666666</v>
      </c>
      <c r="CI41">
        <v>270</v>
      </c>
      <c r="CJ41">
        <v>8.858267716535433</v>
      </c>
      <c r="CK41">
        <v>0</v>
      </c>
      <c r="CL41">
        <v>0</v>
      </c>
      <c r="CM41">
        <v>0</v>
      </c>
      <c r="CO41">
        <v>135</v>
      </c>
      <c r="CP41">
        <v>4.429133858267717</v>
      </c>
      <c r="CS41">
        <v>0</v>
      </c>
    </row>
    <row r="42" spans="68:97" ht="15">
      <c r="BP42">
        <v>0.25</v>
      </c>
      <c r="BQ42">
        <v>1</v>
      </c>
      <c r="BS42">
        <v>0.9</v>
      </c>
      <c r="BT42">
        <v>1</v>
      </c>
      <c r="BU42">
        <v>4.1</v>
      </c>
      <c r="BV42" s="16">
        <v>1</v>
      </c>
      <c r="BW42" s="17">
        <v>0.49</v>
      </c>
      <c r="BX42" s="17">
        <v>0.2</v>
      </c>
      <c r="CA42">
        <v>3.1</v>
      </c>
      <c r="CB42">
        <v>94.488</v>
      </c>
      <c r="CC42">
        <v>0.14285714285714285</v>
      </c>
      <c r="CD42">
        <v>0.3333333333333333</v>
      </c>
      <c r="CE42">
        <v>0.14285714285714285</v>
      </c>
      <c r="CF42">
        <v>0.4666666666666667</v>
      </c>
      <c r="CI42">
        <v>290</v>
      </c>
      <c r="CJ42">
        <v>9.514435695538058</v>
      </c>
      <c r="CK42">
        <v>0</v>
      </c>
      <c r="CL42">
        <v>0</v>
      </c>
      <c r="CM42">
        <v>0</v>
      </c>
      <c r="CO42">
        <v>145</v>
      </c>
      <c r="CP42">
        <v>4.757217847769029</v>
      </c>
      <c r="CS42">
        <v>0</v>
      </c>
    </row>
    <row r="43" spans="68:97" ht="15">
      <c r="BP43">
        <v>0.35</v>
      </c>
      <c r="BQ43">
        <v>1</v>
      </c>
      <c r="BS43">
        <v>1.1</v>
      </c>
      <c r="BT43">
        <v>1</v>
      </c>
      <c r="BU43">
        <v>4.3</v>
      </c>
      <c r="BV43" s="16">
        <v>1</v>
      </c>
      <c r="BW43" s="17">
        <v>0.43</v>
      </c>
      <c r="BX43" s="17">
        <v>0.17</v>
      </c>
      <c r="CA43">
        <v>3.3</v>
      </c>
      <c r="CB43">
        <v>100.584</v>
      </c>
      <c r="CC43">
        <v>0.031746031746031744</v>
      </c>
      <c r="CD43">
        <v>0.8333333333333334</v>
      </c>
      <c r="CE43">
        <v>0.031746031746031744</v>
      </c>
      <c r="CF43">
        <v>0.6666666666666666</v>
      </c>
      <c r="CI43">
        <v>310</v>
      </c>
      <c r="CJ43">
        <v>10.170603674540683</v>
      </c>
      <c r="CK43">
        <v>0</v>
      </c>
      <c r="CL43">
        <v>0</v>
      </c>
      <c r="CM43">
        <v>0</v>
      </c>
      <c r="CO43">
        <v>155</v>
      </c>
      <c r="CP43">
        <v>5.085301837270341</v>
      </c>
      <c r="CS43">
        <v>0</v>
      </c>
    </row>
    <row r="44" spans="68:97" ht="15">
      <c r="BP44">
        <v>0.45</v>
      </c>
      <c r="BQ44">
        <v>1</v>
      </c>
      <c r="BS44">
        <v>1.3</v>
      </c>
      <c r="BT44">
        <v>1</v>
      </c>
      <c r="BU44">
        <v>4.5</v>
      </c>
      <c r="BV44" s="16">
        <v>1</v>
      </c>
      <c r="BW44" s="17">
        <v>0.38</v>
      </c>
      <c r="BX44" s="17">
        <v>0.15</v>
      </c>
      <c r="CA44">
        <v>3.5</v>
      </c>
      <c r="CB44">
        <v>106.68</v>
      </c>
      <c r="CC44">
        <v>0.07936507936507936</v>
      </c>
      <c r="CD44">
        <v>0.5833333333333334</v>
      </c>
      <c r="CE44">
        <v>0.09523809523809523</v>
      </c>
      <c r="CF44">
        <v>0.7333333333333333</v>
      </c>
      <c r="CI44">
        <v>330</v>
      </c>
      <c r="CJ44">
        <v>10.826771653543307</v>
      </c>
      <c r="CK44">
        <v>0</v>
      </c>
      <c r="CL44">
        <v>0</v>
      </c>
      <c r="CM44">
        <v>0</v>
      </c>
      <c r="CO44">
        <v>165</v>
      </c>
      <c r="CP44">
        <v>5.413385826771654</v>
      </c>
      <c r="CS44">
        <v>0</v>
      </c>
    </row>
    <row r="45" spans="68:97" ht="15">
      <c r="BP45">
        <v>0.65</v>
      </c>
      <c r="BQ45">
        <v>0.82</v>
      </c>
      <c r="BS45">
        <v>1.5</v>
      </c>
      <c r="BT45">
        <v>1</v>
      </c>
      <c r="BU45">
        <v>4.7</v>
      </c>
      <c r="BV45" s="17">
        <v>1</v>
      </c>
      <c r="BW45" s="17">
        <v>0.33</v>
      </c>
      <c r="BX45" s="17">
        <v>0.14</v>
      </c>
      <c r="CA45">
        <v>3.7</v>
      </c>
      <c r="CB45">
        <v>112.776</v>
      </c>
      <c r="CC45">
        <v>0.031746031746031744</v>
      </c>
      <c r="CD45">
        <v>0.25</v>
      </c>
      <c r="CE45">
        <v>0.031746031746031744</v>
      </c>
      <c r="CF45">
        <v>0.5333333333333333</v>
      </c>
      <c r="CI45">
        <v>350</v>
      </c>
      <c r="CJ45">
        <v>11.482939632545932</v>
      </c>
      <c r="CK45">
        <v>0</v>
      </c>
      <c r="CL45">
        <v>0</v>
      </c>
      <c r="CM45">
        <v>0</v>
      </c>
      <c r="CO45">
        <v>175</v>
      </c>
      <c r="CP45">
        <v>5.741469816272966</v>
      </c>
      <c r="CS45">
        <v>0</v>
      </c>
    </row>
    <row r="46" spans="68:97" ht="15">
      <c r="BP46">
        <v>0.75</v>
      </c>
      <c r="BQ46">
        <v>0.72</v>
      </c>
      <c r="BS46">
        <v>1.7</v>
      </c>
      <c r="BT46">
        <v>1</v>
      </c>
      <c r="BU46">
        <v>4.9</v>
      </c>
      <c r="BV46" s="16">
        <v>1</v>
      </c>
      <c r="BW46" s="17">
        <v>0.3</v>
      </c>
      <c r="BX46" s="17">
        <v>0.11</v>
      </c>
      <c r="CA46">
        <v>3.9</v>
      </c>
      <c r="CB46">
        <v>118.872</v>
      </c>
      <c r="CC46">
        <v>0.031746031746031744</v>
      </c>
      <c r="CD46">
        <v>0.4166666666666667</v>
      </c>
      <c r="CE46">
        <v>0.031746031746031744</v>
      </c>
      <c r="CF46">
        <v>0.6</v>
      </c>
      <c r="CI46">
        <v>370</v>
      </c>
      <c r="CJ46">
        <v>12.139107611548557</v>
      </c>
      <c r="CK46">
        <v>0</v>
      </c>
      <c r="CL46">
        <v>0</v>
      </c>
      <c r="CM46">
        <v>0</v>
      </c>
      <c r="CO46">
        <v>185</v>
      </c>
      <c r="CP46">
        <v>6.069553805774278</v>
      </c>
      <c r="CS46">
        <v>0</v>
      </c>
    </row>
    <row r="47" spans="68:97" ht="15">
      <c r="BP47">
        <v>0.85</v>
      </c>
      <c r="BQ47">
        <v>0.62</v>
      </c>
      <c r="BS47">
        <v>1.9</v>
      </c>
      <c r="BT47">
        <v>1</v>
      </c>
      <c r="BU47">
        <v>5.1</v>
      </c>
      <c r="BV47" s="16">
        <v>1</v>
      </c>
      <c r="BW47" s="17">
        <v>0.29</v>
      </c>
      <c r="BX47" s="17">
        <v>0.08</v>
      </c>
      <c r="CA47">
        <v>4.1</v>
      </c>
      <c r="CB47">
        <v>124.96799999999999</v>
      </c>
      <c r="CC47">
        <v>0</v>
      </c>
      <c r="CD47">
        <v>0.16666666666666666</v>
      </c>
      <c r="CE47">
        <v>0</v>
      </c>
      <c r="CF47">
        <v>0.3333333333333333</v>
      </c>
      <c r="CI47">
        <v>390</v>
      </c>
      <c r="CJ47">
        <v>12.795275590551181</v>
      </c>
      <c r="CK47">
        <v>0</v>
      </c>
      <c r="CL47">
        <v>0</v>
      </c>
      <c r="CM47">
        <v>0</v>
      </c>
      <c r="CO47">
        <v>195</v>
      </c>
      <c r="CP47">
        <v>6.397637795275591</v>
      </c>
      <c r="CS47">
        <v>0</v>
      </c>
    </row>
    <row r="48" spans="68:97" ht="15">
      <c r="BP48">
        <v>0.95</v>
      </c>
      <c r="BQ48">
        <v>0.52</v>
      </c>
      <c r="BS48">
        <v>2.1</v>
      </c>
      <c r="BT48">
        <v>1</v>
      </c>
      <c r="BU48">
        <v>5.3</v>
      </c>
      <c r="BV48" s="16">
        <v>1</v>
      </c>
      <c r="BW48" s="17"/>
      <c r="BX48" s="17">
        <v>0.08</v>
      </c>
      <c r="CA48">
        <v>4.3</v>
      </c>
      <c r="CB48">
        <v>131.06400000000002</v>
      </c>
      <c r="CC48">
        <v>0.015873015873015872</v>
      </c>
      <c r="CD48">
        <v>0.3333333333333333</v>
      </c>
      <c r="CE48">
        <v>0.031746031746031744</v>
      </c>
      <c r="CF48">
        <v>0.4666666666666667</v>
      </c>
      <c r="CI48">
        <v>410</v>
      </c>
      <c r="CJ48">
        <v>13.451443569553806</v>
      </c>
      <c r="CK48">
        <v>0</v>
      </c>
      <c r="CL48">
        <v>0</v>
      </c>
      <c r="CM48">
        <v>0</v>
      </c>
      <c r="CO48">
        <v>205</v>
      </c>
      <c r="CP48">
        <v>6.725721784776903</v>
      </c>
      <c r="CS48">
        <v>0</v>
      </c>
    </row>
    <row r="49" spans="68:97" ht="15">
      <c r="BP49">
        <v>1.05</v>
      </c>
      <c r="BQ49">
        <v>0.42</v>
      </c>
      <c r="BS49">
        <v>2.7</v>
      </c>
      <c r="BT49">
        <v>0.51</v>
      </c>
      <c r="BU49">
        <v>5.5</v>
      </c>
      <c r="BV49" s="16">
        <v>1</v>
      </c>
      <c r="BW49" s="17">
        <v>0.29</v>
      </c>
      <c r="BX49" s="16">
        <v>0.08</v>
      </c>
      <c r="CA49">
        <v>4.5</v>
      </c>
      <c r="CB49">
        <v>137.16</v>
      </c>
      <c r="CC49">
        <v>0.015873015873015872</v>
      </c>
      <c r="CD49">
        <v>0.25</v>
      </c>
      <c r="CE49">
        <v>0.015873015873015872</v>
      </c>
      <c r="CF49">
        <v>0.3333333333333333</v>
      </c>
      <c r="CI49">
        <v>430</v>
      </c>
      <c r="CJ49">
        <v>14.10761154855643</v>
      </c>
      <c r="CK49">
        <v>0</v>
      </c>
      <c r="CL49">
        <v>0</v>
      </c>
      <c r="CM49">
        <v>0</v>
      </c>
      <c r="CO49">
        <v>215</v>
      </c>
      <c r="CP49">
        <v>7.053805774278215</v>
      </c>
      <c r="CS49">
        <v>0</v>
      </c>
    </row>
    <row r="50" spans="68:97" ht="15">
      <c r="BP50">
        <v>1.15</v>
      </c>
      <c r="BQ50">
        <v>0.33</v>
      </c>
      <c r="BS50">
        <v>2.9</v>
      </c>
      <c r="BT50">
        <v>0.41</v>
      </c>
      <c r="BU50">
        <v>7.1</v>
      </c>
      <c r="BV50" s="16">
        <v>1</v>
      </c>
      <c r="BW50" s="17">
        <v>0.27</v>
      </c>
      <c r="BX50" s="16">
        <v>0.08</v>
      </c>
      <c r="CA50">
        <v>4.7</v>
      </c>
      <c r="CB50">
        <v>143.25599999999997</v>
      </c>
      <c r="CC50">
        <v>0</v>
      </c>
      <c r="CD50">
        <v>0.25</v>
      </c>
      <c r="CE50">
        <v>0</v>
      </c>
      <c r="CF50">
        <v>0.3333333333333333</v>
      </c>
      <c r="CM50">
        <v>0</v>
      </c>
      <c r="CO50">
        <v>225</v>
      </c>
      <c r="CP50">
        <v>7.381889763779528</v>
      </c>
      <c r="CS50">
        <v>0</v>
      </c>
    </row>
    <row r="51" spans="68:94" ht="15">
      <c r="BP51">
        <v>1.25</v>
      </c>
      <c r="BQ51">
        <v>0.25</v>
      </c>
      <c r="BS51">
        <v>3.1</v>
      </c>
      <c r="BT51">
        <v>0.32</v>
      </c>
      <c r="BU51">
        <v>7.3</v>
      </c>
      <c r="BV51" s="16">
        <v>1</v>
      </c>
      <c r="BW51" s="17">
        <v>0.25</v>
      </c>
      <c r="BX51" s="16">
        <v>0.08</v>
      </c>
      <c r="CA51">
        <v>4.9</v>
      </c>
      <c r="CB51">
        <v>149.352</v>
      </c>
      <c r="CC51">
        <v>0</v>
      </c>
      <c r="CD51">
        <v>0.08333333333333333</v>
      </c>
      <c r="CE51">
        <v>0</v>
      </c>
      <c r="CF51">
        <v>0.13333333333333333</v>
      </c>
      <c r="CO51">
        <v>235</v>
      </c>
      <c r="CP51">
        <v>7.70997375328084</v>
      </c>
    </row>
    <row r="52" spans="68:84" ht="15">
      <c r="BP52">
        <v>1.35</v>
      </c>
      <c r="BQ52">
        <v>0.19</v>
      </c>
      <c r="BS52">
        <v>3.3</v>
      </c>
      <c r="BT52">
        <v>0.25</v>
      </c>
      <c r="BU52">
        <v>7.5</v>
      </c>
      <c r="BV52" s="16">
        <v>1</v>
      </c>
      <c r="BW52" s="17">
        <v>0.23</v>
      </c>
      <c r="BX52" s="16">
        <v>0.08</v>
      </c>
      <c r="CA52">
        <v>5.1</v>
      </c>
      <c r="CB52">
        <v>155.448</v>
      </c>
      <c r="CC52">
        <v>0.015873015873015872</v>
      </c>
      <c r="CD52">
        <v>0.25</v>
      </c>
      <c r="CE52">
        <v>0.015873015873015872</v>
      </c>
      <c r="CF52">
        <v>0.26666666666666666</v>
      </c>
    </row>
    <row r="53" spans="68:84" ht="15">
      <c r="BP53">
        <v>1.45</v>
      </c>
      <c r="BQ53">
        <v>0.14</v>
      </c>
      <c r="BS53">
        <v>3.5</v>
      </c>
      <c r="BT53">
        <v>0.18</v>
      </c>
      <c r="BU53">
        <v>10</v>
      </c>
      <c r="BV53" s="17">
        <v>1</v>
      </c>
      <c r="BW53" s="17"/>
      <c r="BX53" s="16">
        <v>0.08</v>
      </c>
      <c r="CA53">
        <v>5.3</v>
      </c>
      <c r="CB53">
        <v>161.544</v>
      </c>
      <c r="CC53">
        <v>0</v>
      </c>
      <c r="CD53">
        <v>0.08333333333333333</v>
      </c>
      <c r="CE53">
        <v>0</v>
      </c>
      <c r="CF53">
        <v>0.13333333333333333</v>
      </c>
    </row>
    <row r="54" spans="68:84" ht="15">
      <c r="BP54">
        <v>1.55</v>
      </c>
      <c r="BQ54">
        <v>0.11</v>
      </c>
      <c r="BS54">
        <v>3.7</v>
      </c>
      <c r="BT54">
        <v>0.14</v>
      </c>
      <c r="BU54">
        <v>11.33</v>
      </c>
      <c r="BV54" s="16">
        <v>1</v>
      </c>
      <c r="BW54" s="17">
        <v>0.23</v>
      </c>
      <c r="BX54" s="17">
        <v>0.08</v>
      </c>
      <c r="CA54">
        <v>5.5</v>
      </c>
      <c r="CB54">
        <v>167.64</v>
      </c>
      <c r="CC54">
        <v>0</v>
      </c>
      <c r="CD54">
        <v>0.16666666666666666</v>
      </c>
      <c r="CE54">
        <v>0</v>
      </c>
      <c r="CF54">
        <v>0.26666666666666666</v>
      </c>
    </row>
    <row r="55" spans="68:84" ht="15">
      <c r="BP55" s="16">
        <v>2.8</v>
      </c>
      <c r="BQ55" s="16">
        <v>0.11</v>
      </c>
      <c r="BS55">
        <v>3.9</v>
      </c>
      <c r="BT55">
        <v>0.11</v>
      </c>
      <c r="BU55">
        <v>16</v>
      </c>
      <c r="BV55" s="17">
        <v>1</v>
      </c>
      <c r="BW55" s="17">
        <v>0.23</v>
      </c>
      <c r="BX55" s="16">
        <v>0.08</v>
      </c>
      <c r="CA55">
        <v>5.7</v>
      </c>
      <c r="CB55">
        <v>173.736</v>
      </c>
      <c r="CC55">
        <v>0</v>
      </c>
      <c r="CD55">
        <v>0.08333333333333333</v>
      </c>
      <c r="CE55">
        <v>0</v>
      </c>
      <c r="CF55">
        <v>0.2</v>
      </c>
    </row>
    <row r="56" spans="68:84" ht="15">
      <c r="BP56" s="16">
        <v>3</v>
      </c>
      <c r="BQ56" s="16">
        <v>0</v>
      </c>
      <c r="BS56">
        <v>4.9</v>
      </c>
      <c r="BT56">
        <v>0.11</v>
      </c>
      <c r="CA56">
        <v>5.9</v>
      </c>
      <c r="CB56">
        <v>179.832</v>
      </c>
      <c r="CC56">
        <v>0</v>
      </c>
      <c r="CD56">
        <v>0.08333333333333333</v>
      </c>
      <c r="CE56">
        <v>0</v>
      </c>
      <c r="CF56">
        <v>0.2</v>
      </c>
    </row>
    <row r="57" spans="71:91" ht="15">
      <c r="BS57">
        <v>5.1</v>
      </c>
      <c r="BT57">
        <v>0.1</v>
      </c>
      <c r="CA57">
        <v>6.1</v>
      </c>
      <c r="CB57">
        <v>185.928</v>
      </c>
      <c r="CC57">
        <v>0</v>
      </c>
      <c r="CD57">
        <v>0.08333333333333333</v>
      </c>
      <c r="CE57">
        <v>0</v>
      </c>
      <c r="CF57">
        <v>0.06666666666666667</v>
      </c>
      <c r="CJ57" s="25"/>
      <c r="CK57" s="25"/>
      <c r="CL57" s="25"/>
      <c r="CM57" s="25"/>
    </row>
    <row r="58" spans="71:91" ht="15">
      <c r="BS58">
        <v>5.3</v>
      </c>
      <c r="BT58">
        <v>0.09</v>
      </c>
      <c r="CA58">
        <v>6.3</v>
      </c>
      <c r="CB58">
        <v>192.024</v>
      </c>
      <c r="CC58">
        <v>0</v>
      </c>
      <c r="CD58">
        <v>0</v>
      </c>
      <c r="CE58">
        <v>0</v>
      </c>
      <c r="CF58">
        <v>0</v>
      </c>
      <c r="CJ58" s="25"/>
      <c r="CK58" s="25"/>
      <c r="CL58" s="25"/>
      <c r="CM58" s="25"/>
    </row>
    <row r="59" spans="71:91" ht="15">
      <c r="BS59">
        <v>5.5</v>
      </c>
      <c r="BT59">
        <v>0.06</v>
      </c>
      <c r="CA59">
        <v>6.5</v>
      </c>
      <c r="CB59">
        <v>198.12</v>
      </c>
      <c r="CC59">
        <v>0</v>
      </c>
      <c r="CD59">
        <v>0.08333333333333333</v>
      </c>
      <c r="CE59">
        <v>0</v>
      </c>
      <c r="CF59">
        <v>0.06666666666666667</v>
      </c>
      <c r="CJ59" s="25"/>
      <c r="CK59" s="25"/>
      <c r="CL59" s="25"/>
      <c r="CM59" s="25"/>
    </row>
    <row r="60" spans="71:91" ht="15">
      <c r="BS60">
        <v>10</v>
      </c>
      <c r="BT60">
        <v>0.06</v>
      </c>
      <c r="CA60">
        <v>6.7</v>
      </c>
      <c r="CB60">
        <v>204.216</v>
      </c>
      <c r="CC60">
        <v>0</v>
      </c>
      <c r="CD60">
        <v>0.08333333333333333</v>
      </c>
      <c r="CE60">
        <v>0</v>
      </c>
      <c r="CF60">
        <v>0.06666666666666667</v>
      </c>
      <c r="CJ60" s="25"/>
      <c r="CK60" s="25"/>
      <c r="CL60" s="26"/>
      <c r="CM60" s="25"/>
    </row>
    <row r="61" spans="79:91" ht="15">
      <c r="CA61">
        <v>6.9</v>
      </c>
      <c r="CB61">
        <v>210.312</v>
      </c>
      <c r="CC61">
        <v>0</v>
      </c>
      <c r="CD61">
        <v>0.08333333333333333</v>
      </c>
      <c r="CE61">
        <v>0</v>
      </c>
      <c r="CF61">
        <v>0.06666666666666667</v>
      </c>
      <c r="CJ61" s="25"/>
      <c r="CK61" s="25"/>
      <c r="CL61" s="26"/>
      <c r="CM61" s="25"/>
    </row>
    <row r="62" spans="79:91" ht="15">
      <c r="CA62">
        <v>7.1</v>
      </c>
      <c r="CB62">
        <v>216.40800000000002</v>
      </c>
      <c r="CC62">
        <v>0</v>
      </c>
      <c r="CD62">
        <v>0</v>
      </c>
      <c r="CE62">
        <v>0</v>
      </c>
      <c r="CF62">
        <v>0</v>
      </c>
      <c r="CJ62" s="25"/>
      <c r="CK62" s="25"/>
      <c r="CL62" s="26"/>
      <c r="CM62" s="25"/>
    </row>
    <row r="63" spans="79:91" ht="15">
      <c r="CA63">
        <v>7.3</v>
      </c>
      <c r="CB63">
        <v>222.504</v>
      </c>
      <c r="CC63">
        <v>0</v>
      </c>
      <c r="CD63">
        <v>0</v>
      </c>
      <c r="CE63">
        <v>0</v>
      </c>
      <c r="CF63">
        <v>0</v>
      </c>
      <c r="CJ63" s="25"/>
      <c r="CK63" s="25"/>
      <c r="CL63" s="26"/>
      <c r="CM63" s="25"/>
    </row>
    <row r="64" spans="88:91" ht="15">
      <c r="CJ64" s="25"/>
      <c r="CK64" s="25"/>
      <c r="CL64" s="26"/>
      <c r="CM64" s="25"/>
    </row>
    <row r="65" spans="88:91" ht="15">
      <c r="CJ65" s="25"/>
      <c r="CK65" s="25"/>
      <c r="CL65" s="26"/>
      <c r="CM65" s="25"/>
    </row>
    <row r="66" spans="88:91" ht="15">
      <c r="CJ66" s="25"/>
      <c r="CK66" s="25"/>
      <c r="CL66" s="26"/>
      <c r="CM66" s="25"/>
    </row>
    <row r="67" spans="88:91" ht="15">
      <c r="CJ67" s="25"/>
      <c r="CK67" s="25"/>
      <c r="CL67" s="26"/>
      <c r="CM67" s="25"/>
    </row>
    <row r="68" spans="88:91" ht="15">
      <c r="CJ68" s="25"/>
      <c r="CK68" s="25"/>
      <c r="CL68" s="26"/>
      <c r="CM68" s="25"/>
    </row>
    <row r="69" spans="88:91" ht="15">
      <c r="CJ69" s="25"/>
      <c r="CK69" s="25"/>
      <c r="CL69" s="26"/>
      <c r="CM69" s="25"/>
    </row>
    <row r="70" spans="88:91" ht="15">
      <c r="CJ70" s="25"/>
      <c r="CK70" s="25"/>
      <c r="CL70" s="26"/>
      <c r="CM70" s="25"/>
    </row>
    <row r="71" spans="88:91" ht="15">
      <c r="CJ71" s="25"/>
      <c r="CK71" s="25"/>
      <c r="CL71" s="26"/>
      <c r="CM71" s="25"/>
    </row>
    <row r="72" spans="88:91" ht="15">
      <c r="CJ72" s="25"/>
      <c r="CK72" s="25"/>
      <c r="CL72" s="26"/>
      <c r="CM72" s="25"/>
    </row>
    <row r="73" spans="88:91" ht="15">
      <c r="CJ73" s="25"/>
      <c r="CK73" s="25"/>
      <c r="CL73" s="26"/>
      <c r="CM73" s="25"/>
    </row>
    <row r="74" spans="88:91" ht="15">
      <c r="CJ74" s="25"/>
      <c r="CK74" s="25"/>
      <c r="CL74" s="26"/>
      <c r="CM74" s="25"/>
    </row>
    <row r="75" spans="88:91" ht="15">
      <c r="CJ75" s="25"/>
      <c r="CK75" s="25"/>
      <c r="CL75" s="26"/>
      <c r="CM75" s="25"/>
    </row>
    <row r="76" spans="88:91" ht="15">
      <c r="CJ76" s="25"/>
      <c r="CK76" s="25"/>
      <c r="CL76" s="26"/>
      <c r="CM76" s="25"/>
    </row>
    <row r="77" spans="88:91" ht="15">
      <c r="CJ77" s="25"/>
      <c r="CK77" s="25"/>
      <c r="CL77" s="26"/>
      <c r="CM77" s="25"/>
    </row>
    <row r="78" spans="88:91" ht="15">
      <c r="CJ78" s="25"/>
      <c r="CK78" s="25"/>
      <c r="CL78" s="26"/>
      <c r="CM78" s="25"/>
    </row>
    <row r="79" spans="88:91" ht="15">
      <c r="CJ79" s="25"/>
      <c r="CK79" s="25"/>
      <c r="CL79" s="26"/>
      <c r="CM79" s="25"/>
    </row>
    <row r="80" spans="88:91" ht="15">
      <c r="CJ80" s="25"/>
      <c r="CK80" s="25"/>
      <c r="CL80" s="26"/>
      <c r="CM80" s="25"/>
    </row>
    <row r="81" spans="88:91" ht="15">
      <c r="CJ81" s="25"/>
      <c r="CK81" s="25"/>
      <c r="CL81" s="26"/>
      <c r="CM81" s="25"/>
    </row>
    <row r="82" spans="88:91" ht="15">
      <c r="CJ82" s="25"/>
      <c r="CK82" s="25"/>
      <c r="CL82" s="26"/>
      <c r="CM82" s="25"/>
    </row>
    <row r="83" spans="88:91" ht="15">
      <c r="CJ83" s="25"/>
      <c r="CK83" s="25"/>
      <c r="CL83" s="26"/>
      <c r="CM83" s="25"/>
    </row>
    <row r="84" spans="88:91" ht="15">
      <c r="CJ84" s="25"/>
      <c r="CK84" s="25"/>
      <c r="CL84" s="26"/>
      <c r="CM84" s="25"/>
    </row>
    <row r="85" spans="88:91" ht="15">
      <c r="CJ85" s="25"/>
      <c r="CK85" s="25"/>
      <c r="CL85" s="26"/>
      <c r="CM85" s="25"/>
    </row>
    <row r="86" spans="88:91" ht="15">
      <c r="CJ86" s="25"/>
      <c r="CK86" s="25"/>
      <c r="CL86" s="26"/>
      <c r="CM86" s="25"/>
    </row>
    <row r="87" spans="88:91" ht="15">
      <c r="CJ87" s="25"/>
      <c r="CK87" s="25"/>
      <c r="CL87" s="26"/>
      <c r="CM87" s="25"/>
    </row>
    <row r="88" spans="88:91" ht="15">
      <c r="CJ88" s="25"/>
      <c r="CK88" s="25"/>
      <c r="CL88" s="26"/>
      <c r="CM88" s="25"/>
    </row>
    <row r="89" spans="88:91" ht="15">
      <c r="CJ89" s="25"/>
      <c r="CK89" s="25"/>
      <c r="CL89" s="26"/>
      <c r="CM89" s="25"/>
    </row>
    <row r="90" spans="88:91" ht="15">
      <c r="CJ90" s="25"/>
      <c r="CK90" s="25"/>
      <c r="CL90" s="26"/>
      <c r="CM90" s="25"/>
    </row>
  </sheetData>
  <sheetProtection/>
  <mergeCells count="6">
    <mergeCell ref="BP37:BQ37"/>
    <mergeCell ref="O19:Z19"/>
    <mergeCell ref="AM19:AX19"/>
    <mergeCell ref="D19:N19"/>
    <mergeCell ref="AA19:AL19"/>
    <mergeCell ref="AY19:BK19"/>
  </mergeCells>
  <printOptions/>
  <pageMargins left="0.7" right="0.7" top="0.75" bottom="0.75" header="0.3" footer="0.3"/>
  <pageSetup horizontalDpi="600" verticalDpi="600" orientation="portrait" scale="76" r:id="rId2"/>
  <colBreaks count="4" manualBreakCount="4">
    <brk id="14" min="18" max="38" man="1"/>
    <brk id="26" min="18" max="38" man="1"/>
    <brk id="38" min="18" max="38" man="1"/>
    <brk id="50" min="18"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Addley</cp:lastModifiedBy>
  <dcterms:created xsi:type="dcterms:W3CDTF">2008-01-27T08:01:27Z</dcterms:created>
  <dcterms:modified xsi:type="dcterms:W3CDTF">2008-04-15T16:52:10Z</dcterms:modified>
  <cp:category/>
  <cp:version/>
  <cp:contentType/>
  <cp:contentStatus/>
</cp:coreProperties>
</file>